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corralesisorg-my.sharepoint.com/personal/admin_corralesisorg_onmicrosoft_com/Documents/~Redirected Folders/Desktop/"/>
    </mc:Choice>
  </mc:AlternateContent>
  <xr:revisionPtr revIDLastSave="0" documentId="8_{5415039D-1207-4A66-AA0C-318E452BA117}" xr6:coauthVersionLast="47" xr6:coauthVersionMax="47" xr10:uidLastSave="{00000000-0000-0000-0000-000000000000}"/>
  <bookViews>
    <workbookView xWindow="2340" yWindow="330" windowWidth="20820" windowHeight="15150" activeTab="2" xr2:uid="{00000000-000D-0000-FFFF-FFFF00000000}"/>
  </bookViews>
  <sheets>
    <sheet name="Admin" sheetId="11" r:id="rId1"/>
    <sheet name="Registrar" sheetId="12" r:id="rId2"/>
    <sheet name="Teachers" sheetId="10" r:id="rId3"/>
    <sheet name="Sheet1" sheetId="5" r:id="rId4"/>
  </sheets>
  <definedNames>
    <definedName name="month" localSheetId="0">Admin!$A$6</definedName>
    <definedName name="month" localSheetId="1">Registrar!$A$6</definedName>
    <definedName name="month" localSheetId="2">Teachers!$A$6</definedName>
    <definedName name="month">#REF!</definedName>
    <definedName name="monthNames">{"January","February","March","April","May","June","July","August","September","October","November","December"}</definedName>
    <definedName name="_xlnm.Print_Area" localSheetId="0">Admin!$B$10:$X$67</definedName>
    <definedName name="_xlnm.Print_Area" localSheetId="1">Registrar!$B$10:$X$67</definedName>
    <definedName name="_xlnm.Print_Area" localSheetId="2">Teachers!$B$10:$X$67</definedName>
    <definedName name="startday" localSheetId="0">Admin!$A$8</definedName>
    <definedName name="startday" localSheetId="1">Registrar!$A$8</definedName>
    <definedName name="startday" localSheetId="2">Teachers!$A$8</definedName>
    <definedName name="startday">#REF!</definedName>
    <definedName name="WeekDay">{1,2,3,4,5,6,7}</definedName>
    <definedName name="weekDayNames">{"Su","M","Tu","W","Th","F","Sa"}</definedName>
    <definedName name="WeekNo">{1;2;3;4;5;6}</definedName>
    <definedName name="year" localSheetId="0">Admin!$A$4</definedName>
    <definedName name="year" localSheetId="1">Registrar!$A$4</definedName>
    <definedName name="year" localSheetId="2">Teachers!$A$4</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6" i="12" l="1"/>
  <c r="N74" i="12"/>
  <c r="L74" i="12"/>
  <c r="F74" i="12"/>
  <c r="F75" i="12" s="1"/>
  <c r="X58" i="12"/>
  <c r="W56" i="12"/>
  <c r="W60" i="12" s="1"/>
  <c r="W64" i="12" s="1"/>
  <c r="Y53" i="12"/>
  <c r="X46" i="12"/>
  <c r="W46" i="12"/>
  <c r="V46" i="12"/>
  <c r="U46" i="12"/>
  <c r="T46" i="12"/>
  <c r="S46" i="12"/>
  <c r="R46" i="12"/>
  <c r="P46" i="12"/>
  <c r="O46" i="12"/>
  <c r="N46" i="12"/>
  <c r="M46" i="12"/>
  <c r="L46" i="12"/>
  <c r="K46" i="12"/>
  <c r="J46" i="12"/>
  <c r="H46" i="12"/>
  <c r="G46" i="12"/>
  <c r="F46" i="12"/>
  <c r="E46" i="12"/>
  <c r="D46" i="12"/>
  <c r="C46" i="12"/>
  <c r="B46" i="12"/>
  <c r="X35" i="12"/>
  <c r="W35" i="12"/>
  <c r="V35" i="12"/>
  <c r="U35" i="12"/>
  <c r="T35" i="12"/>
  <c r="S35" i="12"/>
  <c r="R35" i="12"/>
  <c r="P35" i="12"/>
  <c r="O35" i="12"/>
  <c r="N35" i="12"/>
  <c r="M35" i="12"/>
  <c r="L35" i="12"/>
  <c r="K35" i="12"/>
  <c r="J35" i="12"/>
  <c r="H35" i="12"/>
  <c r="G35" i="12"/>
  <c r="F35" i="12"/>
  <c r="E35" i="12"/>
  <c r="D35" i="12"/>
  <c r="C35" i="12"/>
  <c r="B35" i="12"/>
  <c r="Y31" i="12"/>
  <c r="AI24" i="12"/>
  <c r="AF24" i="12"/>
  <c r="AE24" i="12"/>
  <c r="X24" i="12"/>
  <c r="W24" i="12"/>
  <c r="V24" i="12"/>
  <c r="U24" i="12"/>
  <c r="T24" i="12"/>
  <c r="S24" i="12"/>
  <c r="R24" i="12"/>
  <c r="P24" i="12"/>
  <c r="O24" i="12"/>
  <c r="N24" i="12"/>
  <c r="M24" i="12"/>
  <c r="L24" i="12"/>
  <c r="K24" i="12"/>
  <c r="J24" i="12"/>
  <c r="H24" i="12"/>
  <c r="G24" i="12"/>
  <c r="F24" i="12"/>
  <c r="E24" i="12"/>
  <c r="D24" i="12"/>
  <c r="C24" i="12"/>
  <c r="B24" i="12"/>
  <c r="AG23" i="12"/>
  <c r="AJ23" i="12" s="1"/>
  <c r="AJ22" i="12"/>
  <c r="AG22" i="12"/>
  <c r="AG21" i="12"/>
  <c r="AJ21" i="12" s="1"/>
  <c r="AG20" i="12"/>
  <c r="AJ20" i="12" s="1"/>
  <c r="AJ19" i="12"/>
  <c r="AG19" i="12"/>
  <c r="AJ18" i="12"/>
  <c r="AG18" i="12"/>
  <c r="AG17" i="12"/>
  <c r="AJ17" i="12" s="1"/>
  <c r="AG16" i="12"/>
  <c r="AJ16" i="12" s="1"/>
  <c r="AJ15" i="12"/>
  <c r="AG15" i="12"/>
  <c r="AJ14" i="12"/>
  <c r="AG14" i="12"/>
  <c r="J14" i="12" a="1"/>
  <c r="K18" i="12" s="1"/>
  <c r="AG13" i="12"/>
  <c r="AJ13" i="12" s="1"/>
  <c r="X13" i="12"/>
  <c r="W13" i="12"/>
  <c r="V13" i="12"/>
  <c r="U13" i="12"/>
  <c r="T13" i="12"/>
  <c r="S13" i="12"/>
  <c r="R13" i="12"/>
  <c r="P13" i="12"/>
  <c r="O13" i="12"/>
  <c r="N13" i="12"/>
  <c r="M13" i="12"/>
  <c r="L13" i="12"/>
  <c r="K13" i="12"/>
  <c r="J13" i="12"/>
  <c r="H13" i="12"/>
  <c r="G13" i="12"/>
  <c r="F13" i="12"/>
  <c r="E13" i="12"/>
  <c r="D13" i="12"/>
  <c r="C13" i="12"/>
  <c r="B13" i="12"/>
  <c r="AG12" i="12"/>
  <c r="J12" i="12"/>
  <c r="R12" i="12" s="1"/>
  <c r="B23" i="12" s="1"/>
  <c r="B25" i="12" s="1" a="1"/>
  <c r="B12" i="12"/>
  <c r="B14" i="12" s="1" a="1"/>
  <c r="H17" i="12" s="1"/>
  <c r="B11" i="12"/>
  <c r="F76" i="11"/>
  <c r="L74" i="11"/>
  <c r="N74" i="11" s="1"/>
  <c r="F74" i="11"/>
  <c r="F75" i="11" s="1"/>
  <c r="X58" i="11"/>
  <c r="W56" i="11"/>
  <c r="W60" i="11" s="1"/>
  <c r="W64" i="11" s="1"/>
  <c r="Y53" i="11"/>
  <c r="X46" i="11"/>
  <c r="W46" i="11"/>
  <c r="V46" i="11"/>
  <c r="U46" i="11"/>
  <c r="T46" i="11"/>
  <c r="S46" i="11"/>
  <c r="R46" i="11"/>
  <c r="P46" i="11"/>
  <c r="O46" i="11"/>
  <c r="N46" i="11"/>
  <c r="M46" i="11"/>
  <c r="L46" i="11"/>
  <c r="K46" i="11"/>
  <c r="J46" i="11"/>
  <c r="H46" i="11"/>
  <c r="G46" i="11"/>
  <c r="F46" i="11"/>
  <c r="E46" i="11"/>
  <c r="D46" i="11"/>
  <c r="C46" i="11"/>
  <c r="B46" i="11"/>
  <c r="X35" i="11"/>
  <c r="W35" i="11"/>
  <c r="V35" i="11"/>
  <c r="U35" i="11"/>
  <c r="T35" i="11"/>
  <c r="S35" i="11"/>
  <c r="R35" i="11"/>
  <c r="P35" i="11"/>
  <c r="O35" i="11"/>
  <c r="N35" i="11"/>
  <c r="M35" i="11"/>
  <c r="L35" i="11"/>
  <c r="K35" i="11"/>
  <c r="J35" i="11"/>
  <c r="H35" i="11"/>
  <c r="G35" i="11"/>
  <c r="F35" i="11"/>
  <c r="E35" i="11"/>
  <c r="D35" i="11"/>
  <c r="C35" i="11"/>
  <c r="B35" i="11"/>
  <c r="Y31" i="11"/>
  <c r="AI24" i="11"/>
  <c r="AF24" i="11"/>
  <c r="AE24" i="11"/>
  <c r="X24" i="11"/>
  <c r="W24" i="11"/>
  <c r="V24" i="11"/>
  <c r="U24" i="11"/>
  <c r="T24" i="11"/>
  <c r="S24" i="11"/>
  <c r="R24" i="11"/>
  <c r="P24" i="11"/>
  <c r="O24" i="11"/>
  <c r="N24" i="11"/>
  <c r="M24" i="11"/>
  <c r="L24" i="11"/>
  <c r="K24" i="11"/>
  <c r="J24" i="11"/>
  <c r="H24" i="11"/>
  <c r="G24" i="11"/>
  <c r="F24" i="11"/>
  <c r="E24" i="11"/>
  <c r="D24" i="11"/>
  <c r="C24" i="11"/>
  <c r="B24" i="11"/>
  <c r="AJ23" i="11"/>
  <c r="AG23" i="11"/>
  <c r="AJ22" i="11"/>
  <c r="AG22" i="11"/>
  <c r="AG21" i="11"/>
  <c r="AJ21" i="11" s="1"/>
  <c r="AG20" i="11"/>
  <c r="AJ20" i="11" s="1"/>
  <c r="AG19" i="11"/>
  <c r="AJ19" i="11" s="1"/>
  <c r="AJ18" i="11"/>
  <c r="AG18" i="11"/>
  <c r="AG17" i="11"/>
  <c r="AJ17" i="11" s="1"/>
  <c r="AG16" i="11"/>
  <c r="AJ16" i="11" s="1"/>
  <c r="AG15" i="11"/>
  <c r="AJ15" i="11" s="1"/>
  <c r="AJ14" i="11"/>
  <c r="AG14" i="11"/>
  <c r="AJ13" i="11"/>
  <c r="AG13" i="11"/>
  <c r="X13" i="11"/>
  <c r="W13" i="11"/>
  <c r="V13" i="11"/>
  <c r="U13" i="11"/>
  <c r="T13" i="11"/>
  <c r="S13" i="11"/>
  <c r="R13" i="11"/>
  <c r="P13" i="11"/>
  <c r="O13" i="11"/>
  <c r="N13" i="11"/>
  <c r="M13" i="11"/>
  <c r="L13" i="11"/>
  <c r="K13" i="11"/>
  <c r="J13" i="11"/>
  <c r="H13" i="11"/>
  <c r="G13" i="11"/>
  <c r="F13" i="11"/>
  <c r="E13" i="11"/>
  <c r="D13" i="11"/>
  <c r="C13" i="11"/>
  <c r="B13" i="11"/>
  <c r="AG12" i="11"/>
  <c r="AJ12" i="11" s="1"/>
  <c r="B12" i="11"/>
  <c r="J12" i="11" s="1"/>
  <c r="B11" i="11"/>
  <c r="B29" i="12" l="1"/>
  <c r="G26" i="12"/>
  <c r="H28" i="12"/>
  <c r="F26" i="12"/>
  <c r="H30" i="12"/>
  <c r="F28" i="12"/>
  <c r="D26" i="12"/>
  <c r="G30" i="12"/>
  <c r="E28" i="12"/>
  <c r="C26" i="12"/>
  <c r="F30" i="12"/>
  <c r="D28" i="12"/>
  <c r="B26" i="12"/>
  <c r="D30" i="12"/>
  <c r="B28" i="12"/>
  <c r="G25" i="12"/>
  <c r="H27" i="12"/>
  <c r="E30" i="12"/>
  <c r="C28" i="12"/>
  <c r="H25" i="12"/>
  <c r="C30" i="12"/>
  <c r="F25" i="12"/>
  <c r="G27" i="12"/>
  <c r="E27" i="12"/>
  <c r="H29" i="12"/>
  <c r="B25" i="12"/>
  <c r="E29" i="12"/>
  <c r="C29" i="12"/>
  <c r="G28" i="12"/>
  <c r="F27" i="12"/>
  <c r="D27" i="12"/>
  <c r="C27" i="12"/>
  <c r="B30" i="12"/>
  <c r="F29" i="12"/>
  <c r="D29" i="12"/>
  <c r="B27" i="12"/>
  <c r="H26" i="12"/>
  <c r="E26" i="12"/>
  <c r="E25" i="12"/>
  <c r="D25" i="12"/>
  <c r="G29" i="12"/>
  <c r="C25" i="12"/>
  <c r="E15" i="12"/>
  <c r="B17" i="12"/>
  <c r="D17" i="12"/>
  <c r="G17" i="12"/>
  <c r="K16" i="12"/>
  <c r="L16" i="12"/>
  <c r="C19" i="12"/>
  <c r="H16" i="12"/>
  <c r="F14" i="12"/>
  <c r="B19" i="12"/>
  <c r="G16" i="12"/>
  <c r="E14" i="12"/>
  <c r="G18" i="12"/>
  <c r="E16" i="12"/>
  <c r="C14" i="12"/>
  <c r="F18" i="12"/>
  <c r="D16" i="12"/>
  <c r="B14" i="12"/>
  <c r="E18" i="12"/>
  <c r="C16" i="12"/>
  <c r="H15" i="12"/>
  <c r="B18" i="12"/>
  <c r="D18" i="12"/>
  <c r="B16" i="12"/>
  <c r="C18" i="12"/>
  <c r="G15" i="12"/>
  <c r="R14" i="12" a="1"/>
  <c r="O15" i="12"/>
  <c r="J16" i="12"/>
  <c r="J14" i="12"/>
  <c r="J15" i="12"/>
  <c r="J23" i="12"/>
  <c r="E17" i="12"/>
  <c r="D19" i="12"/>
  <c r="H14" i="12"/>
  <c r="E19" i="12"/>
  <c r="P17" i="12"/>
  <c r="B15" i="12"/>
  <c r="C15" i="12"/>
  <c r="G19" i="12"/>
  <c r="P19" i="12"/>
  <c r="N17" i="12"/>
  <c r="L15" i="12"/>
  <c r="O19" i="12"/>
  <c r="M17" i="12"/>
  <c r="K15" i="12"/>
  <c r="M19" i="12"/>
  <c r="K17" i="12"/>
  <c r="P14" i="12"/>
  <c r="L19" i="12"/>
  <c r="J17" i="12"/>
  <c r="O14" i="12"/>
  <c r="K19" i="12"/>
  <c r="P16" i="12"/>
  <c r="N14" i="12"/>
  <c r="P18" i="12"/>
  <c r="L14" i="12"/>
  <c r="M16" i="12"/>
  <c r="J19" i="12"/>
  <c r="O16" i="12"/>
  <c r="M14" i="12"/>
  <c r="N16" i="12"/>
  <c r="O18" i="12"/>
  <c r="K14" i="12"/>
  <c r="M18" i="12"/>
  <c r="F15" i="12"/>
  <c r="N18" i="12"/>
  <c r="AJ12" i="12"/>
  <c r="AH12" i="12"/>
  <c r="F16" i="12"/>
  <c r="N19" i="12"/>
  <c r="M15" i="12"/>
  <c r="C17" i="12"/>
  <c r="N15" i="12"/>
  <c r="P15" i="12"/>
  <c r="F17" i="12"/>
  <c r="D14" i="12"/>
  <c r="H18" i="12"/>
  <c r="L17" i="12"/>
  <c r="G14" i="12"/>
  <c r="O17" i="12"/>
  <c r="F19" i="12"/>
  <c r="J18" i="12"/>
  <c r="D15" i="12"/>
  <c r="H19" i="12"/>
  <c r="L18" i="12"/>
  <c r="AG24" i="12"/>
  <c r="R12" i="11"/>
  <c r="J14" i="11" a="1"/>
  <c r="AG24" i="11"/>
  <c r="AJ24" i="11"/>
  <c r="AK12" i="11"/>
  <c r="AH12" i="11"/>
  <c r="B14" i="11" a="1"/>
  <c r="J25" i="12" l="1" a="1"/>
  <c r="R23" i="12"/>
  <c r="AH13" i="12"/>
  <c r="AH14" i="12" s="1"/>
  <c r="AH15" i="12" s="1"/>
  <c r="AH16" i="12" s="1"/>
  <c r="AH17" i="12" s="1"/>
  <c r="AH18" i="12" s="1"/>
  <c r="AH19" i="12" s="1"/>
  <c r="AH20" i="12" s="1"/>
  <c r="AH21" i="12" s="1"/>
  <c r="AH22" i="12" s="1"/>
  <c r="AH23" i="12" s="1"/>
  <c r="AK12" i="12"/>
  <c r="AJ24" i="12"/>
  <c r="T18" i="12"/>
  <c r="R16" i="12"/>
  <c r="S18" i="12"/>
  <c r="X15" i="12"/>
  <c r="X17" i="12"/>
  <c r="V15" i="12"/>
  <c r="W17" i="12"/>
  <c r="U15" i="12"/>
  <c r="X19" i="12"/>
  <c r="V17" i="12"/>
  <c r="T15" i="12"/>
  <c r="V19" i="12"/>
  <c r="T17" i="12"/>
  <c r="S17" i="12"/>
  <c r="W19" i="12"/>
  <c r="U17" i="12"/>
  <c r="S15" i="12"/>
  <c r="R15" i="12"/>
  <c r="U19" i="12"/>
  <c r="X14" i="12"/>
  <c r="W16" i="12"/>
  <c r="U16" i="12"/>
  <c r="S16" i="12"/>
  <c r="R19" i="12"/>
  <c r="U14" i="12"/>
  <c r="X18" i="12"/>
  <c r="X16" i="12"/>
  <c r="V16" i="12"/>
  <c r="T16" i="12"/>
  <c r="W18" i="12"/>
  <c r="S14" i="12"/>
  <c r="V18" i="12"/>
  <c r="U18" i="12"/>
  <c r="R18" i="12"/>
  <c r="R17" i="12"/>
  <c r="R14" i="12"/>
  <c r="W15" i="12"/>
  <c r="T19" i="12"/>
  <c r="W14" i="12"/>
  <c r="S19" i="12"/>
  <c r="V14" i="12"/>
  <c r="T14" i="12"/>
  <c r="G18" i="11"/>
  <c r="E16" i="11"/>
  <c r="C14" i="11"/>
  <c r="F18" i="11"/>
  <c r="D16" i="11"/>
  <c r="B14" i="11"/>
  <c r="H15" i="11"/>
  <c r="E18" i="11"/>
  <c r="C16" i="11"/>
  <c r="D18" i="11"/>
  <c r="B16" i="11"/>
  <c r="C18" i="11"/>
  <c r="B18" i="11"/>
  <c r="H17" i="11"/>
  <c r="F15" i="11"/>
  <c r="G17" i="11"/>
  <c r="E15" i="11"/>
  <c r="F19" i="11"/>
  <c r="D17" i="11"/>
  <c r="B15" i="11"/>
  <c r="E19" i="11"/>
  <c r="C17" i="11"/>
  <c r="H14" i="11"/>
  <c r="D19" i="11"/>
  <c r="C19" i="11"/>
  <c r="H16" i="11"/>
  <c r="F14" i="11"/>
  <c r="B17" i="11"/>
  <c r="G14" i="11"/>
  <c r="E17" i="11"/>
  <c r="D15" i="11"/>
  <c r="H18" i="11"/>
  <c r="G16" i="11"/>
  <c r="F16" i="11"/>
  <c r="G15" i="11"/>
  <c r="E14" i="11"/>
  <c r="D14" i="11"/>
  <c r="B19" i="11"/>
  <c r="H19" i="11"/>
  <c r="C15" i="11"/>
  <c r="G19" i="11"/>
  <c r="F17" i="11"/>
  <c r="AH13" i="11"/>
  <c r="AH14" i="11" s="1"/>
  <c r="AH15" i="11" s="1"/>
  <c r="AH16" i="11" s="1"/>
  <c r="AH17" i="11" s="1"/>
  <c r="AH18" i="11" s="1"/>
  <c r="AH19" i="11" s="1"/>
  <c r="AH20" i="11" s="1"/>
  <c r="AH21" i="11" s="1"/>
  <c r="AH22" i="11" s="1"/>
  <c r="AH23" i="11" s="1"/>
  <c r="AK13" i="11"/>
  <c r="AK14" i="11" s="1"/>
  <c r="AK15" i="11" s="1"/>
  <c r="AK16" i="11" s="1"/>
  <c r="AK17" i="11" s="1"/>
  <c r="AK18" i="11" s="1"/>
  <c r="AK19" i="11" s="1"/>
  <c r="AK20" i="11" s="1"/>
  <c r="AK21" i="11" s="1"/>
  <c r="AK22" i="11" s="1"/>
  <c r="AK23" i="11" s="1"/>
  <c r="AK24" i="11"/>
  <c r="M19" i="11"/>
  <c r="K17" i="11"/>
  <c r="P14" i="11"/>
  <c r="O18" i="11"/>
  <c r="L19" i="11"/>
  <c r="J17" i="11"/>
  <c r="O14" i="11"/>
  <c r="K19" i="11"/>
  <c r="P16" i="11"/>
  <c r="N14" i="11"/>
  <c r="J19" i="11"/>
  <c r="O16" i="11"/>
  <c r="M14" i="11"/>
  <c r="P18" i="11"/>
  <c r="N16" i="11"/>
  <c r="L14" i="11"/>
  <c r="K14" i="11"/>
  <c r="N18" i="11"/>
  <c r="L16" i="11"/>
  <c r="J14" i="11"/>
  <c r="M18" i="11"/>
  <c r="K16" i="11"/>
  <c r="J18" i="11"/>
  <c r="O15" i="11"/>
  <c r="P17" i="11"/>
  <c r="N15" i="11"/>
  <c r="O17" i="11"/>
  <c r="M15" i="11"/>
  <c r="N17" i="11"/>
  <c r="L15" i="11"/>
  <c r="P19" i="11"/>
  <c r="O19" i="11"/>
  <c r="M17" i="11"/>
  <c r="M16" i="11"/>
  <c r="N19" i="11"/>
  <c r="L18" i="11"/>
  <c r="K18" i="11"/>
  <c r="J16" i="11"/>
  <c r="P15" i="11"/>
  <c r="J15" i="11"/>
  <c r="L17" i="11"/>
  <c r="K15" i="11"/>
  <c r="R14" i="11" a="1"/>
  <c r="B23" i="11"/>
  <c r="AH24" i="12" l="1"/>
  <c r="AK13" i="12"/>
  <c r="AK14" i="12" s="1"/>
  <c r="AK15" i="12" s="1"/>
  <c r="AK16" i="12" s="1"/>
  <c r="AK17" i="12" s="1"/>
  <c r="AK18" i="12" s="1"/>
  <c r="AK19" i="12" s="1"/>
  <c r="AK20" i="12" s="1"/>
  <c r="AK21" i="12" s="1"/>
  <c r="AK22" i="12" s="1"/>
  <c r="AK23" i="12" s="1"/>
  <c r="AK24" i="12"/>
  <c r="R25" i="12" a="1"/>
  <c r="B34" i="12"/>
  <c r="O29" i="12"/>
  <c r="M27" i="12"/>
  <c r="K25" i="12"/>
  <c r="N29" i="12"/>
  <c r="L27" i="12"/>
  <c r="J25" i="12"/>
  <c r="L29" i="12"/>
  <c r="J27" i="12"/>
  <c r="K29" i="12"/>
  <c r="P26" i="12"/>
  <c r="J29" i="12"/>
  <c r="O26" i="12"/>
  <c r="O28" i="12"/>
  <c r="M26" i="12"/>
  <c r="P30" i="12"/>
  <c r="L26" i="12"/>
  <c r="P28" i="12"/>
  <c r="N26" i="12"/>
  <c r="N28" i="12"/>
  <c r="O30" i="12"/>
  <c r="K26" i="12"/>
  <c r="M30" i="12"/>
  <c r="P25" i="12"/>
  <c r="J30" i="12"/>
  <c r="L28" i="12"/>
  <c r="N27" i="12"/>
  <c r="K27" i="12"/>
  <c r="N30" i="12"/>
  <c r="J26" i="12"/>
  <c r="L30" i="12"/>
  <c r="O25" i="12"/>
  <c r="K30" i="12"/>
  <c r="N25" i="12"/>
  <c r="K28" i="12"/>
  <c r="O27" i="12"/>
  <c r="M25" i="12"/>
  <c r="M28" i="12"/>
  <c r="J28" i="12"/>
  <c r="P29" i="12"/>
  <c r="L25" i="12"/>
  <c r="M29" i="12"/>
  <c r="P27" i="12"/>
  <c r="X17" i="11"/>
  <c r="V15" i="11"/>
  <c r="R15" i="11"/>
  <c r="W17" i="11"/>
  <c r="U15" i="11"/>
  <c r="S17" i="11"/>
  <c r="X19" i="11"/>
  <c r="V17" i="11"/>
  <c r="T15" i="11"/>
  <c r="W19" i="11"/>
  <c r="U17" i="11"/>
  <c r="S15" i="11"/>
  <c r="V19" i="11"/>
  <c r="T17" i="11"/>
  <c r="U19" i="11"/>
  <c r="X14" i="11"/>
  <c r="T19" i="11"/>
  <c r="R17" i="11"/>
  <c r="W14" i="11"/>
  <c r="S19" i="11"/>
  <c r="X16" i="11"/>
  <c r="V14" i="11"/>
  <c r="W18" i="11"/>
  <c r="U16" i="11"/>
  <c r="S14" i="11"/>
  <c r="V18" i="11"/>
  <c r="T16" i="11"/>
  <c r="U18" i="11"/>
  <c r="S16" i="11"/>
  <c r="T18" i="11"/>
  <c r="R16" i="11"/>
  <c r="R14" i="11"/>
  <c r="R19" i="11"/>
  <c r="X18" i="11"/>
  <c r="R18" i="11"/>
  <c r="W16" i="11"/>
  <c r="X15" i="11"/>
  <c r="W15" i="11"/>
  <c r="U14" i="11"/>
  <c r="S18" i="11"/>
  <c r="T14" i="11"/>
  <c r="V16" i="11"/>
  <c r="B25" i="11" a="1"/>
  <c r="J23" i="11"/>
  <c r="AH24" i="11"/>
  <c r="B36" i="12" l="1" a="1"/>
  <c r="J34" i="12"/>
  <c r="U30" i="12"/>
  <c r="S28" i="12"/>
  <c r="X25" i="12"/>
  <c r="T30" i="12"/>
  <c r="R28" i="12"/>
  <c r="W25" i="12"/>
  <c r="R30" i="12"/>
  <c r="W27" i="12"/>
  <c r="U25" i="12"/>
  <c r="X29" i="12"/>
  <c r="V27" i="12"/>
  <c r="T25" i="12"/>
  <c r="W29" i="12"/>
  <c r="U27" i="12"/>
  <c r="S25" i="12"/>
  <c r="T29" i="12"/>
  <c r="V29" i="12"/>
  <c r="T27" i="12"/>
  <c r="R25" i="12"/>
  <c r="U29" i="12"/>
  <c r="S27" i="12"/>
  <c r="R27" i="12"/>
  <c r="S29" i="12"/>
  <c r="W26" i="12"/>
  <c r="U26" i="12"/>
  <c r="S26" i="12"/>
  <c r="V30" i="12"/>
  <c r="R26" i="12"/>
  <c r="S30" i="12"/>
  <c r="V25" i="12"/>
  <c r="R29" i="12"/>
  <c r="W28" i="12"/>
  <c r="V28" i="12"/>
  <c r="T26" i="12"/>
  <c r="X28" i="12"/>
  <c r="X30" i="12"/>
  <c r="W30" i="12"/>
  <c r="U28" i="12"/>
  <c r="T28" i="12"/>
  <c r="X27" i="12"/>
  <c r="X26" i="12"/>
  <c r="V26" i="12"/>
  <c r="H30" i="11"/>
  <c r="F28" i="11"/>
  <c r="D26" i="11"/>
  <c r="C30" i="11"/>
  <c r="G30" i="11"/>
  <c r="E28" i="11"/>
  <c r="C26" i="11"/>
  <c r="F30" i="11"/>
  <c r="D28" i="11"/>
  <c r="B26" i="11"/>
  <c r="H27" i="11"/>
  <c r="E30" i="11"/>
  <c r="C28" i="11"/>
  <c r="H25" i="11"/>
  <c r="D30" i="11"/>
  <c r="B28" i="11"/>
  <c r="G25" i="11"/>
  <c r="F25" i="11"/>
  <c r="B30" i="11"/>
  <c r="G27" i="11"/>
  <c r="E25" i="11"/>
  <c r="H29" i="11"/>
  <c r="F27" i="11"/>
  <c r="D25" i="11"/>
  <c r="E29" i="11"/>
  <c r="C27" i="11"/>
  <c r="C29" i="11"/>
  <c r="H26" i="11"/>
  <c r="D29" i="11"/>
  <c r="B27" i="11"/>
  <c r="B29" i="11"/>
  <c r="G26" i="11"/>
  <c r="H28" i="11"/>
  <c r="F26" i="11"/>
  <c r="C25" i="11"/>
  <c r="G28" i="11"/>
  <c r="E27" i="11"/>
  <c r="B25" i="11"/>
  <c r="D27" i="11"/>
  <c r="G29" i="11"/>
  <c r="F29" i="11"/>
  <c r="E26" i="11"/>
  <c r="R23" i="11"/>
  <c r="J25" i="11" a="1"/>
  <c r="J36" i="12" l="1" a="1"/>
  <c r="R34" i="12"/>
  <c r="H40" i="12"/>
  <c r="F38" i="12"/>
  <c r="D36" i="12"/>
  <c r="G40" i="12"/>
  <c r="E38" i="12"/>
  <c r="C36" i="12"/>
  <c r="E40" i="12"/>
  <c r="C38" i="12"/>
  <c r="D40" i="12"/>
  <c r="B38" i="12"/>
  <c r="C40" i="12"/>
  <c r="H37" i="12"/>
  <c r="G39" i="12"/>
  <c r="E37" i="12"/>
  <c r="B40" i="12"/>
  <c r="G37" i="12"/>
  <c r="H39" i="12"/>
  <c r="F37" i="12"/>
  <c r="C41" i="12"/>
  <c r="F36" i="12"/>
  <c r="H38" i="12"/>
  <c r="G41" i="12"/>
  <c r="F41" i="12"/>
  <c r="B37" i="12"/>
  <c r="H36" i="12"/>
  <c r="D41" i="12"/>
  <c r="G36" i="12"/>
  <c r="B41" i="12"/>
  <c r="E36" i="12"/>
  <c r="G38" i="12"/>
  <c r="C37" i="12"/>
  <c r="E41" i="12"/>
  <c r="F40" i="12"/>
  <c r="B36" i="12"/>
  <c r="E39" i="12"/>
  <c r="F39" i="12"/>
  <c r="D39" i="12"/>
  <c r="C39" i="12"/>
  <c r="B39" i="12"/>
  <c r="D38" i="12"/>
  <c r="H41" i="12"/>
  <c r="D37" i="12"/>
  <c r="L29" i="11"/>
  <c r="J27" i="11"/>
  <c r="K29" i="11"/>
  <c r="P26" i="11"/>
  <c r="O28" i="11"/>
  <c r="J29" i="11"/>
  <c r="O26" i="11"/>
  <c r="P30" i="11"/>
  <c r="P28" i="11"/>
  <c r="N26" i="11"/>
  <c r="M26" i="11"/>
  <c r="N28" i="11"/>
  <c r="L26" i="11"/>
  <c r="O30" i="11"/>
  <c r="M28" i="11"/>
  <c r="K26" i="11"/>
  <c r="N30" i="11"/>
  <c r="L28" i="11"/>
  <c r="J26" i="11"/>
  <c r="K30" i="11"/>
  <c r="P27" i="11"/>
  <c r="N25" i="11"/>
  <c r="P29" i="11"/>
  <c r="N27" i="11"/>
  <c r="K25" i="11"/>
  <c r="J30" i="11"/>
  <c r="O27" i="11"/>
  <c r="M25" i="11"/>
  <c r="L25" i="11"/>
  <c r="N29" i="11"/>
  <c r="O29" i="11"/>
  <c r="M27" i="11"/>
  <c r="L30" i="11"/>
  <c r="K28" i="11"/>
  <c r="J28" i="11"/>
  <c r="L27" i="11"/>
  <c r="K27" i="11"/>
  <c r="M30" i="11"/>
  <c r="P25" i="11"/>
  <c r="M29" i="11"/>
  <c r="O25" i="11"/>
  <c r="J25" i="11"/>
  <c r="R25" i="11" a="1"/>
  <c r="B34" i="11"/>
  <c r="B45" i="12" l="1"/>
  <c r="R36" i="12" a="1"/>
  <c r="N41" i="12"/>
  <c r="L39" i="12"/>
  <c r="J37" i="12"/>
  <c r="M41" i="12"/>
  <c r="K39" i="12"/>
  <c r="P36" i="12"/>
  <c r="K41" i="12"/>
  <c r="P38" i="12"/>
  <c r="N36" i="12"/>
  <c r="J41" i="12"/>
  <c r="O38" i="12"/>
  <c r="M36" i="12"/>
  <c r="P40" i="12"/>
  <c r="N38" i="12"/>
  <c r="L36" i="12"/>
  <c r="J36" i="12"/>
  <c r="O40" i="12"/>
  <c r="M38" i="12"/>
  <c r="K36" i="12"/>
  <c r="N40" i="12"/>
  <c r="L38" i="12"/>
  <c r="M40" i="12"/>
  <c r="K38" i="12"/>
  <c r="N39" i="12"/>
  <c r="J39" i="12"/>
  <c r="O37" i="12"/>
  <c r="P41" i="12"/>
  <c r="L37" i="12"/>
  <c r="O39" i="12"/>
  <c r="M39" i="12"/>
  <c r="J38" i="12"/>
  <c r="P37" i="12"/>
  <c r="O41" i="12"/>
  <c r="K37" i="12"/>
  <c r="P39" i="12"/>
  <c r="J40" i="12"/>
  <c r="N37" i="12"/>
  <c r="M37" i="12"/>
  <c r="L41" i="12"/>
  <c r="O36" i="12"/>
  <c r="L40" i="12"/>
  <c r="K40" i="12"/>
  <c r="R30" i="11"/>
  <c r="W27" i="11"/>
  <c r="U25" i="11"/>
  <c r="X29" i="11"/>
  <c r="V27" i="11"/>
  <c r="T25" i="11"/>
  <c r="W29" i="11"/>
  <c r="U27" i="11"/>
  <c r="S25" i="11"/>
  <c r="T29" i="11"/>
  <c r="V29" i="11"/>
  <c r="T27" i="11"/>
  <c r="R25" i="11"/>
  <c r="U29" i="11"/>
  <c r="S27" i="11"/>
  <c r="R27" i="11"/>
  <c r="S29" i="11"/>
  <c r="X26" i="11"/>
  <c r="R29" i="11"/>
  <c r="W26" i="11"/>
  <c r="X30" i="11"/>
  <c r="V28" i="11"/>
  <c r="T26" i="11"/>
  <c r="V30" i="11"/>
  <c r="T28" i="11"/>
  <c r="R26" i="11"/>
  <c r="R28" i="11"/>
  <c r="W30" i="11"/>
  <c r="U28" i="11"/>
  <c r="S26" i="11"/>
  <c r="S28" i="11"/>
  <c r="X25" i="11"/>
  <c r="T30" i="11"/>
  <c r="U30" i="11"/>
  <c r="U26" i="11"/>
  <c r="W25" i="11"/>
  <c r="W28" i="11"/>
  <c r="X27" i="11"/>
  <c r="V26" i="11"/>
  <c r="V25" i="11"/>
  <c r="S30" i="11"/>
  <c r="X28" i="11"/>
  <c r="B36" i="11" a="1"/>
  <c r="J34" i="11"/>
  <c r="R40" i="12" l="1"/>
  <c r="W37" i="12"/>
  <c r="X39" i="12"/>
  <c r="V37" i="12"/>
  <c r="W39" i="12"/>
  <c r="U37" i="12"/>
  <c r="X41" i="12"/>
  <c r="V39" i="12"/>
  <c r="T37" i="12"/>
  <c r="W41" i="12"/>
  <c r="U39" i="12"/>
  <c r="S37" i="12"/>
  <c r="V41" i="12"/>
  <c r="T39" i="12"/>
  <c r="R37" i="12"/>
  <c r="V36" i="12"/>
  <c r="U41" i="12"/>
  <c r="S39" i="12"/>
  <c r="X36" i="12"/>
  <c r="T41" i="12"/>
  <c r="R39" i="12"/>
  <c r="W36" i="12"/>
  <c r="S41" i="12"/>
  <c r="X38" i="12"/>
  <c r="S38" i="12"/>
  <c r="V40" i="12"/>
  <c r="V38" i="12"/>
  <c r="T38" i="12"/>
  <c r="R38" i="12"/>
  <c r="U36" i="12"/>
  <c r="T36" i="12"/>
  <c r="U40" i="12"/>
  <c r="W38" i="12"/>
  <c r="X37" i="12"/>
  <c r="U38" i="12"/>
  <c r="R41" i="12"/>
  <c r="S36" i="12"/>
  <c r="X40" i="12"/>
  <c r="R36" i="12"/>
  <c r="W40" i="12"/>
  <c r="T40" i="12"/>
  <c r="S40" i="12"/>
  <c r="J45" i="12"/>
  <c r="B47" i="12" a="1"/>
  <c r="J36" i="11" a="1"/>
  <c r="R34" i="11"/>
  <c r="E40" i="11"/>
  <c r="C38" i="11"/>
  <c r="D40" i="11"/>
  <c r="B38" i="11"/>
  <c r="G39" i="11"/>
  <c r="C40" i="11"/>
  <c r="H37" i="11"/>
  <c r="B40" i="11"/>
  <c r="G37" i="11"/>
  <c r="H39" i="11"/>
  <c r="F37" i="11"/>
  <c r="E37" i="11"/>
  <c r="H41" i="11"/>
  <c r="F39" i="11"/>
  <c r="D37" i="11"/>
  <c r="G41" i="11"/>
  <c r="E39" i="11"/>
  <c r="C37" i="11"/>
  <c r="D41" i="11"/>
  <c r="B39" i="11"/>
  <c r="G36" i="11"/>
  <c r="B41" i="11"/>
  <c r="H40" i="11"/>
  <c r="F38" i="11"/>
  <c r="G40" i="11"/>
  <c r="E38" i="11"/>
  <c r="C36" i="11"/>
  <c r="C41" i="11"/>
  <c r="H38" i="11"/>
  <c r="F36" i="11"/>
  <c r="D36" i="11"/>
  <c r="G38" i="11"/>
  <c r="E36" i="11"/>
  <c r="D38" i="11"/>
  <c r="H36" i="11"/>
  <c r="B37" i="11"/>
  <c r="F41" i="11"/>
  <c r="B36" i="11"/>
  <c r="E41" i="11"/>
  <c r="F40" i="11"/>
  <c r="D39" i="11"/>
  <c r="C39" i="11"/>
  <c r="H52" i="12" l="1"/>
  <c r="F50" i="12"/>
  <c r="D48" i="12"/>
  <c r="G52" i="12"/>
  <c r="E50" i="12"/>
  <c r="C48" i="12"/>
  <c r="F52" i="12"/>
  <c r="D50" i="12"/>
  <c r="B48" i="12"/>
  <c r="E52" i="12"/>
  <c r="C50" i="12"/>
  <c r="H47" i="12"/>
  <c r="D52" i="12"/>
  <c r="B50" i="12"/>
  <c r="G47" i="12"/>
  <c r="C52" i="12"/>
  <c r="H49" i="12"/>
  <c r="F47" i="12"/>
  <c r="B52" i="12"/>
  <c r="G49" i="12"/>
  <c r="E47" i="12"/>
  <c r="H51" i="12"/>
  <c r="F49" i="12"/>
  <c r="D47" i="12"/>
  <c r="G51" i="12"/>
  <c r="E49" i="12"/>
  <c r="C47" i="12"/>
  <c r="F51" i="12"/>
  <c r="B51" i="12"/>
  <c r="G48" i="12"/>
  <c r="E51" i="12"/>
  <c r="F48" i="12"/>
  <c r="B47" i="12"/>
  <c r="D51" i="12"/>
  <c r="H50" i="12"/>
  <c r="B49" i="12"/>
  <c r="H48" i="12"/>
  <c r="E48" i="12"/>
  <c r="C51" i="12"/>
  <c r="G50" i="12"/>
  <c r="D49" i="12"/>
  <c r="C49" i="12"/>
  <c r="R45" i="12"/>
  <c r="R47" i="12" s="1" a="1"/>
  <c r="J47" i="12" a="1"/>
  <c r="R36" i="11" a="1"/>
  <c r="B45" i="11"/>
  <c r="K41" i="11"/>
  <c r="P38" i="11"/>
  <c r="N36" i="11"/>
  <c r="M40" i="11"/>
  <c r="J41" i="11"/>
  <c r="O38" i="11"/>
  <c r="M36" i="11"/>
  <c r="P40" i="11"/>
  <c r="N38" i="11"/>
  <c r="L36" i="11"/>
  <c r="O40" i="11"/>
  <c r="M38" i="11"/>
  <c r="K36" i="11"/>
  <c r="N40" i="11"/>
  <c r="L38" i="11"/>
  <c r="J36" i="11"/>
  <c r="K38" i="11"/>
  <c r="L40" i="11"/>
  <c r="J38" i="11"/>
  <c r="K40" i="11"/>
  <c r="P37" i="11"/>
  <c r="O39" i="11"/>
  <c r="M37" i="11"/>
  <c r="N41" i="11"/>
  <c r="L39" i="11"/>
  <c r="J37" i="11"/>
  <c r="M41" i="11"/>
  <c r="K39" i="11"/>
  <c r="P41" i="11"/>
  <c r="N39" i="11"/>
  <c r="L37" i="11"/>
  <c r="O41" i="11"/>
  <c r="M39" i="11"/>
  <c r="K37" i="11"/>
  <c r="P36" i="11"/>
  <c r="L41" i="11"/>
  <c r="P39" i="11"/>
  <c r="J39" i="11"/>
  <c r="O37" i="11"/>
  <c r="N37" i="11"/>
  <c r="O36" i="11"/>
  <c r="J40" i="11"/>
  <c r="L51" i="12" l="1"/>
  <c r="J49" i="12"/>
  <c r="K51" i="12"/>
  <c r="P48" i="12"/>
  <c r="J51" i="12"/>
  <c r="O48" i="12"/>
  <c r="P50" i="12"/>
  <c r="N48" i="12"/>
  <c r="O50" i="12"/>
  <c r="M48" i="12"/>
  <c r="P52" i="12"/>
  <c r="N50" i="12"/>
  <c r="L48" i="12"/>
  <c r="O52" i="12"/>
  <c r="M50" i="12"/>
  <c r="K48" i="12"/>
  <c r="N52" i="12"/>
  <c r="L50" i="12"/>
  <c r="J48" i="12"/>
  <c r="M52" i="12"/>
  <c r="K50" i="12"/>
  <c r="P47" i="12"/>
  <c r="N51" i="12"/>
  <c r="N49" i="12"/>
  <c r="O47" i="12"/>
  <c r="N47" i="12"/>
  <c r="K52" i="12"/>
  <c r="K47" i="12"/>
  <c r="P51" i="12"/>
  <c r="M51" i="12"/>
  <c r="O49" i="12"/>
  <c r="K49" i="12"/>
  <c r="M47" i="12"/>
  <c r="J52" i="12"/>
  <c r="J47" i="12"/>
  <c r="J50" i="12"/>
  <c r="L52" i="12"/>
  <c r="P49" i="12"/>
  <c r="M49" i="12"/>
  <c r="L49" i="12"/>
  <c r="L47" i="12"/>
  <c r="O51" i="12"/>
  <c r="R52" i="12"/>
  <c r="W49" i="12"/>
  <c r="U47" i="12"/>
  <c r="X51" i="12"/>
  <c r="V49" i="12"/>
  <c r="T47" i="12"/>
  <c r="W51" i="12"/>
  <c r="U49" i="12"/>
  <c r="S47" i="12"/>
  <c r="V51" i="12"/>
  <c r="T49" i="12"/>
  <c r="R47" i="12"/>
  <c r="U51" i="12"/>
  <c r="S49" i="12"/>
  <c r="T51" i="12"/>
  <c r="R49" i="12"/>
  <c r="S51" i="12"/>
  <c r="X48" i="12"/>
  <c r="R51" i="12"/>
  <c r="W48" i="12"/>
  <c r="X50" i="12"/>
  <c r="V48" i="12"/>
  <c r="T50" i="12"/>
  <c r="W52" i="12"/>
  <c r="S50" i="12"/>
  <c r="V52" i="12"/>
  <c r="V47" i="12"/>
  <c r="V50" i="12"/>
  <c r="U50" i="12"/>
  <c r="R50" i="12"/>
  <c r="X47" i="12"/>
  <c r="S52" i="12"/>
  <c r="W50" i="12"/>
  <c r="X49" i="12"/>
  <c r="U48" i="12"/>
  <c r="T48" i="12"/>
  <c r="S48" i="12"/>
  <c r="X52" i="12"/>
  <c r="R48" i="12"/>
  <c r="W47" i="12"/>
  <c r="U52" i="12"/>
  <c r="T52" i="12"/>
  <c r="B47" i="11" a="1"/>
  <c r="J45" i="11"/>
  <c r="X41" i="11"/>
  <c r="V39" i="11"/>
  <c r="T37" i="11"/>
  <c r="W41" i="11"/>
  <c r="U39" i="11"/>
  <c r="S37" i="11"/>
  <c r="S41" i="11"/>
  <c r="V41" i="11"/>
  <c r="T39" i="11"/>
  <c r="R37" i="11"/>
  <c r="X38" i="11"/>
  <c r="U41" i="11"/>
  <c r="S39" i="11"/>
  <c r="X36" i="11"/>
  <c r="T41" i="11"/>
  <c r="R39" i="11"/>
  <c r="W36" i="11"/>
  <c r="V36" i="11"/>
  <c r="R41" i="11"/>
  <c r="W38" i="11"/>
  <c r="U36" i="11"/>
  <c r="X40" i="11"/>
  <c r="V38" i="11"/>
  <c r="T36" i="11"/>
  <c r="U40" i="11"/>
  <c r="S38" i="11"/>
  <c r="V37" i="11"/>
  <c r="T40" i="11"/>
  <c r="R38" i="11"/>
  <c r="R40" i="11"/>
  <c r="X39" i="11"/>
  <c r="S40" i="11"/>
  <c r="X37" i="11"/>
  <c r="W37" i="11"/>
  <c r="T38" i="11"/>
  <c r="S36" i="11"/>
  <c r="U38" i="11"/>
  <c r="U37" i="11"/>
  <c r="W40" i="11"/>
  <c r="V40" i="11"/>
  <c r="W39" i="11"/>
  <c r="R36" i="11"/>
  <c r="R45" i="11" l="1"/>
  <c r="R47" i="11" s="1" a="1"/>
  <c r="J47" i="11" a="1"/>
  <c r="H52" i="11"/>
  <c r="F50" i="11"/>
  <c r="D48" i="11"/>
  <c r="G52" i="11"/>
  <c r="E50" i="11"/>
  <c r="C48" i="11"/>
  <c r="F52" i="11"/>
  <c r="D50" i="11"/>
  <c r="B48" i="11"/>
  <c r="E52" i="11"/>
  <c r="C50" i="11"/>
  <c r="H47" i="11"/>
  <c r="D52" i="11"/>
  <c r="B50" i="11"/>
  <c r="G47" i="11"/>
  <c r="C52" i="11"/>
  <c r="H49" i="11"/>
  <c r="F47" i="11"/>
  <c r="B52" i="11"/>
  <c r="G49" i="11"/>
  <c r="E47" i="11"/>
  <c r="H51" i="11"/>
  <c r="F49" i="11"/>
  <c r="D47" i="11"/>
  <c r="G51" i="11"/>
  <c r="E49" i="11"/>
  <c r="C47" i="11"/>
  <c r="F51" i="11"/>
  <c r="D49" i="11"/>
  <c r="B47" i="11"/>
  <c r="E51" i="11"/>
  <c r="C49" i="11"/>
  <c r="D51" i="11"/>
  <c r="B49" i="11"/>
  <c r="C51" i="11"/>
  <c r="H48" i="11"/>
  <c r="B51" i="11"/>
  <c r="G48" i="11"/>
  <c r="H50" i="11"/>
  <c r="F48" i="11"/>
  <c r="G50" i="11"/>
  <c r="E48" i="11"/>
  <c r="L51" i="11" l="1"/>
  <c r="J49" i="11"/>
  <c r="K51" i="11"/>
  <c r="P48" i="11"/>
  <c r="J51" i="11"/>
  <c r="O48" i="11"/>
  <c r="P50" i="11"/>
  <c r="N48" i="11"/>
  <c r="O50" i="11"/>
  <c r="M48" i="11"/>
  <c r="P52" i="11"/>
  <c r="N50" i="11"/>
  <c r="L48" i="11"/>
  <c r="O52" i="11"/>
  <c r="M50" i="11"/>
  <c r="K48" i="11"/>
  <c r="N52" i="11"/>
  <c r="L50" i="11"/>
  <c r="J48" i="11"/>
  <c r="M52" i="11"/>
  <c r="K50" i="11"/>
  <c r="P47" i="11"/>
  <c r="L52" i="11"/>
  <c r="J50" i="11"/>
  <c r="O47" i="11"/>
  <c r="K52" i="11"/>
  <c r="P49" i="11"/>
  <c r="N47" i="11"/>
  <c r="J52" i="11"/>
  <c r="O49" i="11"/>
  <c r="M47" i="11"/>
  <c r="P51" i="11"/>
  <c r="N49" i="11"/>
  <c r="L47" i="11"/>
  <c r="O51" i="11"/>
  <c r="M49" i="11"/>
  <c r="K47" i="11"/>
  <c r="N51" i="11"/>
  <c r="L49" i="11"/>
  <c r="J47" i="11"/>
  <c r="M51" i="11"/>
  <c r="K49" i="11"/>
  <c r="R52" i="11"/>
  <c r="W49" i="11"/>
  <c r="U47" i="11"/>
  <c r="X51" i="11"/>
  <c r="V49" i="11"/>
  <c r="T47" i="11"/>
  <c r="W51" i="11"/>
  <c r="U49" i="11"/>
  <c r="S47" i="11"/>
  <c r="V51" i="11"/>
  <c r="T49" i="11"/>
  <c r="R47" i="11"/>
  <c r="U51" i="11"/>
  <c r="S49" i="11"/>
  <c r="T51" i="11"/>
  <c r="R49" i="11"/>
  <c r="S51" i="11"/>
  <c r="X48" i="11"/>
  <c r="R51" i="11"/>
  <c r="W48" i="11"/>
  <c r="X50" i="11"/>
  <c r="V48" i="11"/>
  <c r="W50" i="11"/>
  <c r="U48" i="11"/>
  <c r="X52" i="11"/>
  <c r="V50" i="11"/>
  <c r="T48" i="11"/>
  <c r="W52" i="11"/>
  <c r="U50" i="11"/>
  <c r="S48" i="11"/>
  <c r="V52" i="11"/>
  <c r="T50" i="11"/>
  <c r="R48" i="11"/>
  <c r="U52" i="11"/>
  <c r="S50" i="11"/>
  <c r="X47" i="11"/>
  <c r="T52" i="11"/>
  <c r="R50" i="11"/>
  <c r="W47" i="11"/>
  <c r="S52" i="11"/>
  <c r="X49" i="11"/>
  <c r="V47" i="11"/>
  <c r="X58" i="10" l="1"/>
  <c r="W56" i="10"/>
  <c r="Y53" i="10"/>
  <c r="X46" i="10"/>
  <c r="W46" i="10"/>
  <c r="V46" i="10"/>
  <c r="U46" i="10"/>
  <c r="T46" i="10"/>
  <c r="S46" i="10"/>
  <c r="R46" i="10"/>
  <c r="P46" i="10"/>
  <c r="O46" i="10"/>
  <c r="N46" i="10"/>
  <c r="M46" i="10"/>
  <c r="L46" i="10"/>
  <c r="K46" i="10"/>
  <c r="J46" i="10"/>
  <c r="H46" i="10"/>
  <c r="G46" i="10"/>
  <c r="F46" i="10"/>
  <c r="E46" i="10"/>
  <c r="D46" i="10"/>
  <c r="C46" i="10"/>
  <c r="B46" i="10"/>
  <c r="X35" i="10"/>
  <c r="W35" i="10"/>
  <c r="V35" i="10"/>
  <c r="U35" i="10"/>
  <c r="T35" i="10"/>
  <c r="S35" i="10"/>
  <c r="R35" i="10"/>
  <c r="P35" i="10"/>
  <c r="O35" i="10"/>
  <c r="N35" i="10"/>
  <c r="M35" i="10"/>
  <c r="L35" i="10"/>
  <c r="K35" i="10"/>
  <c r="J35" i="10"/>
  <c r="H35" i="10"/>
  <c r="G35" i="10"/>
  <c r="F35" i="10"/>
  <c r="E35" i="10"/>
  <c r="D35" i="10"/>
  <c r="C35" i="10"/>
  <c r="B35" i="10"/>
  <c r="Y31" i="10"/>
  <c r="X24" i="10"/>
  <c r="W24" i="10"/>
  <c r="V24" i="10"/>
  <c r="U24" i="10"/>
  <c r="T24" i="10"/>
  <c r="S24" i="10"/>
  <c r="R24" i="10"/>
  <c r="P24" i="10"/>
  <c r="O24" i="10"/>
  <c r="N24" i="10"/>
  <c r="M24" i="10"/>
  <c r="L24" i="10"/>
  <c r="K24" i="10"/>
  <c r="J24" i="10"/>
  <c r="H24" i="10"/>
  <c r="G24" i="10"/>
  <c r="F24" i="10"/>
  <c r="E24" i="10"/>
  <c r="D24" i="10"/>
  <c r="C24" i="10"/>
  <c r="B24" i="10"/>
  <c r="X13" i="10"/>
  <c r="W13" i="10"/>
  <c r="V13" i="10"/>
  <c r="U13" i="10"/>
  <c r="T13" i="10"/>
  <c r="S13" i="10"/>
  <c r="R13" i="10"/>
  <c r="P13" i="10"/>
  <c r="O13" i="10"/>
  <c r="N13" i="10"/>
  <c r="M13" i="10"/>
  <c r="L13" i="10"/>
  <c r="K13" i="10"/>
  <c r="J13" i="10"/>
  <c r="H13" i="10"/>
  <c r="G13" i="10"/>
  <c r="F13" i="10"/>
  <c r="E13" i="10"/>
  <c r="D13" i="10"/>
  <c r="C13" i="10"/>
  <c r="B13" i="10"/>
  <c r="B12" i="10"/>
  <c r="J12" i="10" s="1"/>
  <c r="B11" i="10"/>
  <c r="W60" i="10" l="1"/>
  <c r="W64" i="10" s="1"/>
  <c r="R12" i="10"/>
  <c r="J14" i="10" a="1"/>
  <c r="B14" i="10" a="1"/>
  <c r="F19" i="10" l="1"/>
  <c r="D17" i="10"/>
  <c r="B15" i="10"/>
  <c r="E19" i="10"/>
  <c r="C17" i="10"/>
  <c r="H14" i="10"/>
  <c r="D19" i="10"/>
  <c r="G16" i="10"/>
  <c r="C14" i="10"/>
  <c r="B19" i="10"/>
  <c r="E16" i="10"/>
  <c r="D16" i="10"/>
  <c r="C19" i="10"/>
  <c r="F16" i="10"/>
  <c r="B14" i="10"/>
  <c r="H18" i="10"/>
  <c r="B18" i="10"/>
  <c r="E15" i="10"/>
  <c r="G17" i="10"/>
  <c r="C15" i="10"/>
  <c r="F17" i="10"/>
  <c r="E17" i="10"/>
  <c r="B17" i="10"/>
  <c r="G19" i="10"/>
  <c r="H16" i="10"/>
  <c r="D14" i="10"/>
  <c r="F18" i="10"/>
  <c r="H17" i="10"/>
  <c r="D15" i="10"/>
  <c r="F14" i="10"/>
  <c r="G18" i="10"/>
  <c r="C16" i="10"/>
  <c r="G14" i="10"/>
  <c r="H19" i="10"/>
  <c r="E14" i="10"/>
  <c r="B16" i="10"/>
  <c r="G15" i="10"/>
  <c r="F15" i="10"/>
  <c r="H15" i="10"/>
  <c r="E18" i="10"/>
  <c r="C18" i="10"/>
  <c r="D18" i="10"/>
  <c r="J18" i="10"/>
  <c r="O15" i="10"/>
  <c r="P17" i="10"/>
  <c r="N15" i="10"/>
  <c r="N18" i="10"/>
  <c r="J16" i="10"/>
  <c r="L18" i="10"/>
  <c r="M15" i="10"/>
  <c r="M18" i="10"/>
  <c r="P15" i="10"/>
  <c r="K18" i="10"/>
  <c r="L15" i="10"/>
  <c r="N19" i="10"/>
  <c r="J17" i="10"/>
  <c r="M14" i="10"/>
  <c r="L19" i="10"/>
  <c r="O16" i="10"/>
  <c r="K14" i="10"/>
  <c r="O18" i="10"/>
  <c r="K16" i="10"/>
  <c r="M19" i="10"/>
  <c r="P16" i="10"/>
  <c r="L14" i="10"/>
  <c r="J19" i="10"/>
  <c r="M16" i="10"/>
  <c r="L16" i="10"/>
  <c r="O17" i="10"/>
  <c r="K15" i="10"/>
  <c r="N17" i="10"/>
  <c r="J15" i="10"/>
  <c r="K19" i="10"/>
  <c r="N16" i="10"/>
  <c r="J14" i="10"/>
  <c r="P18" i="10"/>
  <c r="O14" i="10"/>
  <c r="P19" i="10"/>
  <c r="L17" i="10"/>
  <c r="P14" i="10"/>
  <c r="O19" i="10"/>
  <c r="K17" i="10"/>
  <c r="M17" i="10"/>
  <c r="N14" i="10"/>
  <c r="B23" i="10"/>
  <c r="R14" i="10" a="1"/>
  <c r="W18" i="10" l="1"/>
  <c r="U16" i="10"/>
  <c r="S14" i="10"/>
  <c r="V18" i="10"/>
  <c r="T16" i="10"/>
  <c r="R14" i="10"/>
  <c r="V17" i="10"/>
  <c r="R15" i="10"/>
  <c r="X19" i="10"/>
  <c r="T17" i="10"/>
  <c r="U17" i="10"/>
  <c r="X14" i="10"/>
  <c r="W14" i="10"/>
  <c r="W19" i="10"/>
  <c r="S17" i="10"/>
  <c r="V14" i="10"/>
  <c r="V19" i="10"/>
  <c r="X18" i="10"/>
  <c r="R16" i="10"/>
  <c r="T18" i="10"/>
  <c r="W15" i="10"/>
  <c r="X17" i="10"/>
  <c r="W17" i="10"/>
  <c r="S15" i="10"/>
  <c r="R17" i="10"/>
  <c r="U18" i="10"/>
  <c r="X15" i="10"/>
  <c r="R18" i="10"/>
  <c r="U15" i="10"/>
  <c r="U14" i="10"/>
  <c r="U19" i="10"/>
  <c r="X16" i="10"/>
  <c r="T14" i="10"/>
  <c r="S18" i="10"/>
  <c r="V15" i="10"/>
  <c r="T15" i="10"/>
  <c r="R19" i="10"/>
  <c r="V16" i="10"/>
  <c r="S16" i="10"/>
  <c r="S19" i="10"/>
  <c r="W16" i="10"/>
  <c r="T19" i="10"/>
  <c r="B25" i="10" a="1"/>
  <c r="J23" i="10"/>
  <c r="R23" i="10" l="1"/>
  <c r="J25" i="10" a="1"/>
  <c r="F29" i="10"/>
  <c r="D27" i="10"/>
  <c r="B25" i="10"/>
  <c r="E29" i="10"/>
  <c r="C27" i="10"/>
  <c r="D29" i="10"/>
  <c r="B27" i="10"/>
  <c r="F30" i="10"/>
  <c r="H27" i="10"/>
  <c r="C25" i="10"/>
  <c r="D30" i="10"/>
  <c r="E30" i="10"/>
  <c r="G27" i="10"/>
  <c r="F27" i="10"/>
  <c r="C30" i="10"/>
  <c r="E27" i="10"/>
  <c r="H28" i="10"/>
  <c r="C26" i="10"/>
  <c r="F28" i="10"/>
  <c r="G30" i="10"/>
  <c r="D25" i="10"/>
  <c r="G28" i="10"/>
  <c r="B26" i="10"/>
  <c r="H25" i="10"/>
  <c r="B30" i="10"/>
  <c r="H26" i="10"/>
  <c r="G26" i="10"/>
  <c r="E28" i="10"/>
  <c r="G25" i="10"/>
  <c r="H30" i="10"/>
  <c r="C28" i="10"/>
  <c r="E25" i="10"/>
  <c r="B28" i="10"/>
  <c r="H29" i="10"/>
  <c r="D28" i="10"/>
  <c r="F25" i="10"/>
  <c r="C29" i="10"/>
  <c r="F26" i="10"/>
  <c r="E26" i="10"/>
  <c r="D26" i="10"/>
  <c r="G29" i="10"/>
  <c r="B29" i="10"/>
  <c r="R25" i="10" l="1" a="1"/>
  <c r="B34" i="10"/>
  <c r="L30" i="10"/>
  <c r="J28" i="10"/>
  <c r="O25" i="10"/>
  <c r="K30" i="10"/>
  <c r="P27" i="10"/>
  <c r="N25" i="10"/>
  <c r="J30" i="10"/>
  <c r="O27" i="10"/>
  <c r="M25" i="10"/>
  <c r="P29" i="10"/>
  <c r="K27" i="10"/>
  <c r="N29" i="10"/>
  <c r="P26" i="10"/>
  <c r="O29" i="10"/>
  <c r="J27" i="10"/>
  <c r="M29" i="10"/>
  <c r="O26" i="10"/>
  <c r="K29" i="10"/>
  <c r="N28" i="10"/>
  <c r="P25" i="10"/>
  <c r="M27" i="10"/>
  <c r="M28" i="10"/>
  <c r="L25" i="10"/>
  <c r="L28" i="10"/>
  <c r="K25" i="10"/>
  <c r="L29" i="10"/>
  <c r="N26" i="10"/>
  <c r="M26" i="10"/>
  <c r="P30" i="10"/>
  <c r="K28" i="10"/>
  <c r="J25" i="10"/>
  <c r="N30" i="10"/>
  <c r="M30" i="10"/>
  <c r="L27" i="10"/>
  <c r="O30" i="10"/>
  <c r="N27" i="10"/>
  <c r="J29" i="10"/>
  <c r="K26" i="10"/>
  <c r="O28" i="10"/>
  <c r="P28" i="10"/>
  <c r="L26" i="10"/>
  <c r="J26" i="10"/>
  <c r="W28" i="10" l="1"/>
  <c r="U26" i="10"/>
  <c r="X30" i="10"/>
  <c r="V28" i="10"/>
  <c r="T26" i="10"/>
  <c r="W30" i="10"/>
  <c r="U28" i="10"/>
  <c r="S26" i="10"/>
  <c r="V29" i="10"/>
  <c r="X26" i="10"/>
  <c r="T29" i="10"/>
  <c r="V26" i="10"/>
  <c r="U29" i="10"/>
  <c r="W26" i="10"/>
  <c r="S29" i="10"/>
  <c r="R26" i="10"/>
  <c r="V30" i="10"/>
  <c r="X27" i="10"/>
  <c r="S25" i="10"/>
  <c r="T30" i="10"/>
  <c r="V27" i="10"/>
  <c r="R27" i="10"/>
  <c r="U30" i="10"/>
  <c r="W27" i="10"/>
  <c r="R25" i="10"/>
  <c r="R29" i="10"/>
  <c r="X25" i="10"/>
  <c r="X28" i="10"/>
  <c r="W25" i="10"/>
  <c r="S30" i="10"/>
  <c r="U27" i="10"/>
  <c r="X29" i="10"/>
  <c r="S27" i="10"/>
  <c r="W29" i="10"/>
  <c r="R30" i="10"/>
  <c r="T27" i="10"/>
  <c r="T28" i="10"/>
  <c r="S28" i="10"/>
  <c r="R28" i="10"/>
  <c r="V25" i="10"/>
  <c r="U25" i="10"/>
  <c r="T25" i="10"/>
  <c r="B36" i="10" a="1"/>
  <c r="J34" i="10"/>
  <c r="R34" i="10" l="1"/>
  <c r="J36" i="10" a="1"/>
  <c r="E41" i="10"/>
  <c r="C39" i="10"/>
  <c r="H36" i="10"/>
  <c r="D41" i="10"/>
  <c r="B39" i="10"/>
  <c r="G36" i="10"/>
  <c r="C41" i="10"/>
  <c r="H38" i="10"/>
  <c r="F36" i="10"/>
  <c r="F41" i="10"/>
  <c r="E38" i="10"/>
  <c r="H40" i="10"/>
  <c r="B41" i="10"/>
  <c r="D38" i="10"/>
  <c r="C38" i="10"/>
  <c r="G40" i="10"/>
  <c r="B38" i="10"/>
  <c r="H39" i="10"/>
  <c r="C37" i="10"/>
  <c r="E36" i="10"/>
  <c r="F38" i="10"/>
  <c r="G39" i="10"/>
  <c r="B37" i="10"/>
  <c r="F39" i="10"/>
  <c r="H41" i="10"/>
  <c r="G38" i="10"/>
  <c r="B36" i="10"/>
  <c r="F40" i="10"/>
  <c r="E40" i="10"/>
  <c r="E39" i="10"/>
  <c r="D36" i="10"/>
  <c r="G41" i="10"/>
  <c r="H37" i="10"/>
  <c r="G37" i="10"/>
  <c r="D39" i="10"/>
  <c r="C36" i="10"/>
  <c r="D40" i="10"/>
  <c r="C40" i="10"/>
  <c r="D37" i="10"/>
  <c r="B40" i="10"/>
  <c r="F37" i="10"/>
  <c r="E37" i="10"/>
  <c r="P39" i="10" l="1"/>
  <c r="N37" i="10"/>
  <c r="O39" i="10"/>
  <c r="M37" i="10"/>
  <c r="P41" i="10"/>
  <c r="N39" i="10"/>
  <c r="L37" i="10"/>
  <c r="O41" i="10"/>
  <c r="M39" i="10"/>
  <c r="J41" i="10"/>
  <c r="K38" i="10"/>
  <c r="O40" i="10"/>
  <c r="P37" i="10"/>
  <c r="P40" i="10"/>
  <c r="J38" i="10"/>
  <c r="N40" i="10"/>
  <c r="O37" i="10"/>
  <c r="K39" i="10"/>
  <c r="M36" i="10"/>
  <c r="K36" i="10"/>
  <c r="K41" i="10"/>
  <c r="L38" i="10"/>
  <c r="M40" i="10"/>
  <c r="K37" i="10"/>
  <c r="J37" i="10"/>
  <c r="J39" i="10"/>
  <c r="L36" i="10"/>
  <c r="P38" i="10"/>
  <c r="L41" i="10"/>
  <c r="M38" i="10"/>
  <c r="N41" i="10"/>
  <c r="O38" i="10"/>
  <c r="J36" i="10"/>
  <c r="L40" i="10"/>
  <c r="M41" i="10"/>
  <c r="N38" i="10"/>
  <c r="J40" i="10"/>
  <c r="P36" i="10"/>
  <c r="O36" i="10"/>
  <c r="N36" i="10"/>
  <c r="L39" i="10"/>
  <c r="K40" i="10"/>
  <c r="R36" i="10" a="1"/>
  <c r="B45" i="10"/>
  <c r="B47" i="10" l="1" a="1"/>
  <c r="J45" i="10"/>
  <c r="V40" i="10"/>
  <c r="T38" i="10"/>
  <c r="R36" i="10"/>
  <c r="U40" i="10"/>
  <c r="S38" i="10"/>
  <c r="T40" i="10"/>
  <c r="R38" i="10"/>
  <c r="S40" i="10"/>
  <c r="X37" i="10"/>
  <c r="S41" i="10"/>
  <c r="W37" i="10"/>
  <c r="X40" i="10"/>
  <c r="W40" i="10"/>
  <c r="R41" i="10"/>
  <c r="V37" i="10"/>
  <c r="U37" i="10"/>
  <c r="T37" i="10"/>
  <c r="T39" i="10"/>
  <c r="U36" i="10"/>
  <c r="R39" i="10"/>
  <c r="S36" i="10"/>
  <c r="T41" i="10"/>
  <c r="U38" i="10"/>
  <c r="R40" i="10"/>
  <c r="R37" i="10"/>
  <c r="S39" i="10"/>
  <c r="T36" i="10"/>
  <c r="X41" i="10"/>
  <c r="U41" i="10"/>
  <c r="V38" i="10"/>
  <c r="W41" i="10"/>
  <c r="X38" i="10"/>
  <c r="S37" i="10"/>
  <c r="X39" i="10"/>
  <c r="V41" i="10"/>
  <c r="W38" i="10"/>
  <c r="U39" i="10"/>
  <c r="W39" i="10"/>
  <c r="V39" i="10"/>
  <c r="X36" i="10"/>
  <c r="V36" i="10"/>
  <c r="W36" i="10"/>
  <c r="J47" i="10" l="1" a="1"/>
  <c r="R45" i="10"/>
  <c r="R47" i="10" s="1" a="1"/>
  <c r="C51" i="10"/>
  <c r="H48" i="10"/>
  <c r="B51" i="10"/>
  <c r="G48" i="10"/>
  <c r="H50" i="10"/>
  <c r="F48" i="10"/>
  <c r="G50" i="10"/>
  <c r="E48" i="10"/>
  <c r="H52" i="10"/>
  <c r="B50" i="10"/>
  <c r="C47" i="10"/>
  <c r="F52" i="10"/>
  <c r="G49" i="10"/>
  <c r="G52" i="10"/>
  <c r="H49" i="10"/>
  <c r="B47" i="10"/>
  <c r="E52" i="10"/>
  <c r="F49" i="10"/>
  <c r="F51" i="10"/>
  <c r="C48" i="10"/>
  <c r="D47" i="10"/>
  <c r="D52" i="10"/>
  <c r="E49" i="10"/>
  <c r="C52" i="10"/>
  <c r="D49" i="10"/>
  <c r="E51" i="10"/>
  <c r="B48" i="10"/>
  <c r="D50" i="10"/>
  <c r="E47" i="10"/>
  <c r="C50" i="10"/>
  <c r="D51" i="10"/>
  <c r="H47" i="10"/>
  <c r="F50" i="10"/>
  <c r="G47" i="10"/>
  <c r="E50" i="10"/>
  <c r="F47" i="10"/>
  <c r="C49" i="10"/>
  <c r="D48" i="10"/>
  <c r="B49" i="10"/>
  <c r="B52" i="10"/>
  <c r="H51" i="10"/>
  <c r="G51" i="10"/>
  <c r="V52" i="10" l="1"/>
  <c r="T50" i="10"/>
  <c r="R48" i="10"/>
  <c r="U52" i="10"/>
  <c r="S50" i="10"/>
  <c r="X47" i="10"/>
  <c r="T52" i="10"/>
  <c r="R50" i="10"/>
  <c r="W47" i="10"/>
  <c r="S52" i="10"/>
  <c r="X49" i="10"/>
  <c r="V47" i="10"/>
  <c r="V51" i="10"/>
  <c r="S51" i="10"/>
  <c r="X50" i="10"/>
  <c r="W50" i="10"/>
  <c r="X52" i="10"/>
  <c r="W52" i="10"/>
  <c r="W49" i="10"/>
  <c r="U49" i="10"/>
  <c r="V49" i="10"/>
  <c r="T49" i="10"/>
  <c r="X51" i="10"/>
  <c r="U48" i="10"/>
  <c r="V50" i="10"/>
  <c r="U50" i="10"/>
  <c r="R49" i="10"/>
  <c r="W51" i="10"/>
  <c r="T48" i="10"/>
  <c r="S47" i="10"/>
  <c r="R47" i="10"/>
  <c r="U51" i="10"/>
  <c r="S48" i="10"/>
  <c r="T51" i="10"/>
  <c r="U47" i="10"/>
  <c r="S49" i="10"/>
  <c r="R51" i="10"/>
  <c r="T47" i="10"/>
  <c r="R52" i="10"/>
  <c r="X48" i="10"/>
  <c r="V48" i="10"/>
  <c r="W48" i="10"/>
  <c r="P51" i="10"/>
  <c r="N49" i="10"/>
  <c r="L47" i="10"/>
  <c r="O51" i="10"/>
  <c r="M49" i="10"/>
  <c r="K47" i="10"/>
  <c r="N51" i="10"/>
  <c r="L49" i="10"/>
  <c r="J47" i="10"/>
  <c r="M51" i="10"/>
  <c r="K49" i="10"/>
  <c r="K50" i="10"/>
  <c r="O52" i="10"/>
  <c r="P49" i="10"/>
  <c r="P52" i="10"/>
  <c r="J50" i="10"/>
  <c r="N52" i="10"/>
  <c r="O49" i="10"/>
  <c r="K51" i="10"/>
  <c r="L48" i="10"/>
  <c r="N47" i="10"/>
  <c r="M52" i="10"/>
  <c r="J49" i="10"/>
  <c r="J51" i="10"/>
  <c r="K48" i="10"/>
  <c r="M47" i="10"/>
  <c r="P48" i="10"/>
  <c r="P50" i="10"/>
  <c r="J48" i="10"/>
  <c r="O50" i="10"/>
  <c r="P47" i="10"/>
  <c r="M50" i="10"/>
  <c r="L50" i="10"/>
  <c r="L52" i="10"/>
  <c r="N50" i="10"/>
  <c r="O47" i="10"/>
  <c r="N48" i="10"/>
  <c r="L51" i="10"/>
  <c r="M48" i="10"/>
  <c r="J52" i="10"/>
  <c r="K52" i="10"/>
  <c r="O4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s>
  <commentList>
    <comment ref="X1" authorId="0" shapeId="0" xr:uid="{7D6DFBD4-504B-4CC0-AFC1-541EE89CD56C}">
      <text>
        <r>
          <rPr>
            <b/>
            <u/>
            <sz val="8"/>
            <color indexed="81"/>
            <rFont val="Tahoma"/>
            <family val="2"/>
          </rPr>
          <t xml:space="preserve">Limited Use Policy
</t>
        </r>
        <r>
          <rPr>
            <sz val="8"/>
            <color indexed="81"/>
            <rFont val="Tahoma"/>
            <family val="2"/>
          </rPr>
          <t>This spreadsheet is for non-commercial use only. You may customize it to suit your needs, but it may not be sold, copied, distributed, or placed on a public server (i.e. the internet), without the written consent of Vertex42 LLC.</t>
        </r>
        <r>
          <rPr>
            <b/>
            <sz val="8"/>
            <color indexed="81"/>
            <rFont val="Tahoma"/>
            <family val="2"/>
          </rPr>
          <t xml:space="preserve"> If you make a PDF of the calendar, it must have "Created using a free template from vertex42.com" </t>
        </r>
        <r>
          <rPr>
            <sz val="8"/>
            <color indexed="81"/>
            <rFont val="Tahoma"/>
            <family val="2"/>
          </rPr>
          <t xml:space="preserve">or a similar notice to that effect somewhere on the page (usually in the footer). If you want to post a calendar that has been created specifically for your school on a website in PDF format, you may do so as long as the above reference is included on the PDF (usually in the footer) OR a link is placed on your website to reference the page where you downloaded this template (e.g. www.vertex42.com/calendars). If you need help creating the PDF after you've customized your calendar, contact Vertex42.com (see www.vertex42.com/about.html for contact information). If you have Adobe Acrobat Professional (not just the Reader), you can print to the Adobe PDF print driver. There is other software available on the internet for creating PDFs, also.
</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s>
  <commentList>
    <comment ref="X1" authorId="0" shapeId="0" xr:uid="{E53CFF03-901C-4964-8EF7-549B1E98A59D}">
      <text>
        <r>
          <rPr>
            <b/>
            <u/>
            <sz val="8"/>
            <color indexed="81"/>
            <rFont val="Tahoma"/>
            <family val="2"/>
          </rPr>
          <t xml:space="preserve">Limited Use Policy
</t>
        </r>
        <r>
          <rPr>
            <sz val="8"/>
            <color indexed="81"/>
            <rFont val="Tahoma"/>
            <family val="2"/>
          </rPr>
          <t>This spreadsheet is for non-commercial use only. You may customize it to suit your needs, but it may not be sold, copied, distributed, or placed on a public server (i.e. the internet), without the written consent of Vertex42 LLC.</t>
        </r>
        <r>
          <rPr>
            <b/>
            <sz val="8"/>
            <color indexed="81"/>
            <rFont val="Tahoma"/>
            <family val="2"/>
          </rPr>
          <t xml:space="preserve"> If you make a PDF of the calendar, it must have "Created using a free template from vertex42.com" </t>
        </r>
        <r>
          <rPr>
            <sz val="8"/>
            <color indexed="81"/>
            <rFont val="Tahoma"/>
            <family val="2"/>
          </rPr>
          <t xml:space="preserve">or a similar notice to that effect somewhere on the page (usually in the footer). If you want to post a calendar that has been created specifically for your school on a website in PDF format, you may do so as long as the above reference is included on the PDF (usually in the footer) OR a link is placed on your website to reference the page where you downloaded this template (e.g. www.vertex42.com/calendars). If you need help creating the PDF after you've customized your calendar, contact Vertex42.com (see www.vertex42.com/about.html for contact information). If you have Adobe Acrobat Professional (not just the Reader), you can print to the Adobe PDF print driver. There is other software available on the internet for creating PDFs, also.
</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author>
  </authors>
  <commentList>
    <comment ref="X1" authorId="0" shapeId="0" xr:uid="{CCDAA8EB-0854-430D-B08C-3A98C99500CC}">
      <text>
        <r>
          <rPr>
            <b/>
            <u/>
            <sz val="8"/>
            <color indexed="81"/>
            <rFont val="Tahoma"/>
            <family val="2"/>
          </rPr>
          <t xml:space="preserve">Limited Use Policy
</t>
        </r>
        <r>
          <rPr>
            <sz val="8"/>
            <color indexed="81"/>
            <rFont val="Tahoma"/>
            <family val="2"/>
          </rPr>
          <t>This spreadsheet is for non-commercial use only. You may customize it to suit your needs, but it may not be sold, copied, distributed, or placed on a public server (i.e. the internet), without the written consent of Vertex42 LLC.</t>
        </r>
        <r>
          <rPr>
            <b/>
            <sz val="8"/>
            <color indexed="81"/>
            <rFont val="Tahoma"/>
            <family val="2"/>
          </rPr>
          <t xml:space="preserve"> If you make a PDF of the calendar, it must have "Created using a free template from vertex42.com" </t>
        </r>
        <r>
          <rPr>
            <sz val="8"/>
            <color indexed="81"/>
            <rFont val="Tahoma"/>
            <family val="2"/>
          </rPr>
          <t xml:space="preserve">or a similar notice to that effect somewhere on the page (usually in the footer). If you want to post a calendar that has been created specifically for your school on a website in PDF format, you may do so as long as the above reference is included on the PDF (usually in the footer) OR a link is placed on your website to reference the page where you downloaded this template (e.g. www.vertex42.com/calendars). If you need help creating the PDF after you've customized your calendar, contact Vertex42.com (see www.vertex42.com/about.html for contact information). If you have Adobe Acrobat Professional (not just the Reader), you can print to the Adobe PDF print driver. There is other software available on the internet for creating PDFs, also.
</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List>
</comments>
</file>

<file path=xl/sharedStrings.xml><?xml version="1.0" encoding="utf-8"?>
<sst xmlns="http://schemas.openxmlformats.org/spreadsheetml/2006/main" count="195" uniqueCount="85">
  <si>
    <t>Year</t>
  </si>
  <si>
    <t>www.vertex42.com/calendars</t>
  </si>
  <si>
    <t>Start Day</t>
  </si>
  <si>
    <t>1: Sunday, 2: Monday</t>
  </si>
  <si>
    <t>© 2007 Vertex42 LLC</t>
  </si>
  <si>
    <t>Month</t>
  </si>
  <si>
    <t xml:space="preserve">  First and Last Day of School</t>
  </si>
  <si>
    <t>School Year Calendar Template</t>
  </si>
  <si>
    <t xml:space="preserve">   </t>
  </si>
  <si>
    <t>July Instructional Days</t>
  </si>
  <si>
    <t>Non-Instructional Days</t>
  </si>
  <si>
    <t>August Instructional Days</t>
  </si>
  <si>
    <t>September Instructional Days</t>
  </si>
  <si>
    <t>October Instructional Days</t>
  </si>
  <si>
    <t>November Instructional Days</t>
  </si>
  <si>
    <t>December Instructional Days</t>
  </si>
  <si>
    <t>January Instructional Days</t>
  </si>
  <si>
    <t>February Instructional Days</t>
  </si>
  <si>
    <t>March Instructional Days</t>
  </si>
  <si>
    <t>April Instructional Days</t>
  </si>
  <si>
    <t>May Instructional Days</t>
  </si>
  <si>
    <t>June Instructional Days</t>
  </si>
  <si>
    <t>Instructional Days</t>
  </si>
  <si>
    <t>TOTAL TEACHER CONTRACT DAYS</t>
  </si>
  <si>
    <t>Monday</t>
  </si>
  <si>
    <t>Tuesday</t>
  </si>
  <si>
    <t>Wednesday</t>
  </si>
  <si>
    <t>Thursday</t>
  </si>
  <si>
    <t>Friday</t>
  </si>
  <si>
    <t>Average</t>
  </si>
  <si>
    <t xml:space="preserve">  40/80/120 Day Counts</t>
  </si>
  <si>
    <t>Pay Day</t>
  </si>
  <si>
    <t>School Closed/Holiday</t>
  </si>
  <si>
    <t>Professional Development Days</t>
  </si>
  <si>
    <t>Graduation</t>
  </si>
  <si>
    <t>Administrative Contract Days</t>
  </si>
  <si>
    <t>Hours per Day</t>
  </si>
  <si>
    <t>Total Hours</t>
  </si>
  <si>
    <t>List ALL Non-Instructional Days and Holidays</t>
  </si>
  <si>
    <t>Date</t>
  </si>
  <si>
    <t>Description (In-Service, Professional Development or identify Holiday)</t>
  </si>
  <si>
    <t>July</t>
  </si>
  <si>
    <t>August</t>
  </si>
  <si>
    <t>September</t>
  </si>
  <si>
    <t>October</t>
  </si>
  <si>
    <t>November</t>
  </si>
  <si>
    <t>December</t>
  </si>
  <si>
    <t>January</t>
  </si>
  <si>
    <t>February</t>
  </si>
  <si>
    <t>March</t>
  </si>
  <si>
    <t>April</t>
  </si>
  <si>
    <t>May</t>
  </si>
  <si>
    <t>June</t>
  </si>
  <si>
    <t>Inst</t>
  </si>
  <si>
    <t>PD</t>
  </si>
  <si>
    <t>191 Total</t>
  </si>
  <si>
    <t>Cumm</t>
  </si>
  <si>
    <t>Total</t>
  </si>
  <si>
    <t>Corrales International School</t>
  </si>
  <si>
    <t>7:30-3:30</t>
  </si>
  <si>
    <t>7:30 - 3:30)</t>
  </si>
  <si>
    <t>July Registrar Days</t>
  </si>
  <si>
    <t>August Registrar Days</t>
  </si>
  <si>
    <t>September Registrar Days</t>
  </si>
  <si>
    <t>October Registrar Days</t>
  </si>
  <si>
    <t>November Registrar Days</t>
  </si>
  <si>
    <t>December Registrar Days</t>
  </si>
  <si>
    <t>January Registrar Days</t>
  </si>
  <si>
    <t>February Registrar Days</t>
  </si>
  <si>
    <t>March Registrar Days</t>
  </si>
  <si>
    <t>April Registrar Days</t>
  </si>
  <si>
    <t>May Registrar Days</t>
  </si>
  <si>
    <t>June Registrar Days</t>
  </si>
  <si>
    <t>July Admin Days</t>
  </si>
  <si>
    <t>August Admin Days</t>
  </si>
  <si>
    <t>September Admin Days</t>
  </si>
  <si>
    <t>October Admin Days</t>
  </si>
  <si>
    <t>November Admin Days</t>
  </si>
  <si>
    <t>December Admin Days</t>
  </si>
  <si>
    <t>January Admin Days</t>
  </si>
  <si>
    <t>February Admin Days</t>
  </si>
  <si>
    <t>March Admin Days</t>
  </si>
  <si>
    <t>April Admin Days</t>
  </si>
  <si>
    <t>May Admin Days</t>
  </si>
  <si>
    <t>June Admin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</si>
</sst>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
    <numFmt numFmtId="165" formatCode="mmmm\ yyyy"/>
  </numFmts>
  <fonts count="34" x14ac:knownFonts="1">
    <font>
      <sz val="10"/>
      <name val="Arial"/>
    </font>
    <font>
      <sz val="10"/>
      <name val="Verdana"/>
      <family val="2"/>
    </font>
    <font>
      <sz val="10"/>
      <name val="Verdana"/>
      <family val="2"/>
    </font>
    <font>
      <b/>
      <sz val="10"/>
      <name val="Verdana"/>
      <family val="2"/>
    </font>
    <font>
      <sz val="8"/>
      <name val="Verdana"/>
      <family val="2"/>
    </font>
    <font>
      <u/>
      <sz val="8"/>
      <color indexed="12"/>
      <name val="Verdana"/>
      <family val="2"/>
    </font>
    <font>
      <u/>
      <sz val="10"/>
      <color indexed="12"/>
      <name val="Verdana"/>
      <family val="2"/>
    </font>
    <font>
      <b/>
      <u/>
      <sz val="8"/>
      <color indexed="81"/>
      <name val="Tahoma"/>
      <family val="2"/>
    </font>
    <font>
      <sz val="8"/>
      <color indexed="81"/>
      <name val="Tahoma"/>
      <family val="2"/>
    </font>
    <font>
      <b/>
      <sz val="8"/>
      <color indexed="81"/>
      <name val="Tahoma"/>
      <family val="2"/>
    </font>
    <font>
      <sz val="10"/>
      <name val="Tahoma"/>
      <family val="2"/>
    </font>
    <font>
      <b/>
      <sz val="14"/>
      <color indexed="16"/>
      <name val="Tahoma"/>
      <family val="2"/>
    </font>
    <font>
      <b/>
      <sz val="12"/>
      <color indexed="9"/>
      <name val="Century Gothic"/>
      <family val="2"/>
    </font>
    <font>
      <i/>
      <sz val="8"/>
      <name val="Arial"/>
      <family val="2"/>
    </font>
    <font>
      <b/>
      <sz val="10"/>
      <color indexed="16"/>
      <name val="Tahoma"/>
      <family val="2"/>
    </font>
    <font>
      <sz val="8"/>
      <name val="Arial"/>
      <family val="2"/>
    </font>
    <font>
      <sz val="12"/>
      <name val="Century Gothic"/>
      <family val="2"/>
    </font>
    <font>
      <sz val="10"/>
      <name val="Century Gothic"/>
      <family val="2"/>
    </font>
    <font>
      <sz val="9"/>
      <name val="Century Gothic"/>
      <family val="2"/>
    </font>
    <font>
      <b/>
      <sz val="12"/>
      <name val="Century Gothic"/>
      <family val="2"/>
    </font>
    <font>
      <b/>
      <sz val="10"/>
      <name val="Century Gothic"/>
      <family val="2"/>
    </font>
    <font>
      <b/>
      <sz val="16"/>
      <name val="Century Gothic"/>
      <family val="2"/>
    </font>
    <font>
      <b/>
      <sz val="14"/>
      <color indexed="60"/>
      <name val="Century Gothic"/>
      <family val="2"/>
    </font>
    <font>
      <b/>
      <sz val="8"/>
      <name val="Verdana"/>
      <family val="2"/>
    </font>
    <font>
      <sz val="10"/>
      <name val="Arial"/>
      <family val="2"/>
    </font>
    <font>
      <b/>
      <u/>
      <sz val="12"/>
      <name val="Century Gothic"/>
      <family val="2"/>
    </font>
    <font>
      <sz val="10"/>
      <name val="Arial"/>
      <family val="2"/>
    </font>
    <font>
      <b/>
      <sz val="8"/>
      <name val="Arial"/>
      <family val="2"/>
    </font>
    <font>
      <b/>
      <sz val="10"/>
      <name val="Arial"/>
      <family val="2"/>
    </font>
    <font>
      <sz val="9"/>
      <name val="Arial"/>
      <family val="2"/>
    </font>
    <font>
      <b/>
      <sz val="15"/>
      <name val="Tahoma"/>
      <family val="2"/>
    </font>
    <font>
      <b/>
      <sz val="12"/>
      <name val="Tahoma"/>
      <family val="2"/>
    </font>
    <font>
      <sz val="12"/>
      <name val="Tahoma"/>
      <family val="2"/>
    </font>
    <font>
      <sz val="9"/>
      <color theme="0"/>
      <name val="Century Gothic"/>
      <family val="2"/>
    </font>
  </fonts>
  <fills count="15">
    <fill>
      <patternFill patternType="none"/>
    </fill>
    <fill>
      <patternFill patternType="gray125"/>
    </fill>
    <fill>
      <patternFill patternType="solid">
        <fgColor indexed="56"/>
        <bgColor indexed="64"/>
      </patternFill>
    </fill>
    <fill>
      <patternFill patternType="solid">
        <fgColor indexed="22"/>
        <bgColor indexed="64"/>
      </patternFill>
    </fill>
    <fill>
      <patternFill patternType="solid">
        <fgColor indexed="47"/>
        <bgColor indexed="64"/>
      </patternFill>
    </fill>
    <fill>
      <patternFill patternType="solid">
        <fgColor indexed="60"/>
        <bgColor indexed="64"/>
      </patternFill>
    </fill>
    <fill>
      <patternFill patternType="solid">
        <fgColor theme="7" tint="-0.249977111117893"/>
        <bgColor indexed="64"/>
      </patternFill>
    </fill>
    <fill>
      <patternFill patternType="solid">
        <fgColor theme="7"/>
        <bgColor indexed="64"/>
      </patternFill>
    </fill>
    <fill>
      <patternFill patternType="solid">
        <fgColor rgb="FF92D050"/>
        <bgColor indexed="60"/>
      </patternFill>
    </fill>
    <fill>
      <patternFill patternType="solid">
        <fgColor rgb="FF92D050"/>
        <bgColor indexed="64"/>
      </patternFill>
    </fill>
    <fill>
      <patternFill patternType="solid">
        <fgColor theme="7"/>
        <bgColor indexed="60"/>
      </patternFill>
    </fill>
    <fill>
      <patternFill patternType="solid">
        <fgColor theme="9"/>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s>
  <borders count="28">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55"/>
      </left>
      <right/>
      <top/>
      <bottom/>
      <diagonal/>
    </border>
    <border>
      <left/>
      <right style="thin">
        <color indexed="55"/>
      </right>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thin">
        <color indexed="64"/>
      </bottom>
      <diagonal/>
    </border>
    <border>
      <left/>
      <right style="thin">
        <color indexed="55"/>
      </right>
      <top/>
      <bottom style="thin">
        <color indexed="55"/>
      </bottom>
      <diagonal/>
    </border>
    <border>
      <left style="thin">
        <color indexed="55"/>
      </left>
      <right/>
      <top/>
      <bottom style="thin">
        <color indexed="5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55"/>
      </top>
      <bottom style="thin">
        <color indexed="55"/>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FF0000"/>
      </left>
      <right style="thick">
        <color rgb="FFFF0000"/>
      </right>
      <top style="thick">
        <color rgb="FFFF0000"/>
      </top>
      <bottom style="thick">
        <color rgb="FFFF0000"/>
      </bottom>
      <diagonal/>
    </border>
    <border>
      <left/>
      <right/>
      <top style="thin">
        <color indexed="55"/>
      </top>
      <bottom/>
      <diagonal/>
    </border>
  </borders>
  <cellStyleXfs count="5">
    <xf numFmtId="0" fontId="0" fillId="0" borderId="0"/>
    <xf numFmtId="43" fontId="1" fillId="0" borderId="0" applyFont="0" applyFill="0" applyBorder="0" applyAlignment="0" applyProtection="0"/>
    <xf numFmtId="43" fontId="2" fillId="0" borderId="0" applyFont="0" applyFill="0" applyBorder="0" applyAlignment="0" applyProtection="0"/>
    <xf numFmtId="0" fontId="6" fillId="0" borderId="0" applyNumberFormat="0" applyFill="0" applyBorder="0" applyAlignment="0" applyProtection="0">
      <alignment vertical="top"/>
      <protection locked="0"/>
    </xf>
    <xf numFmtId="0" fontId="24" fillId="0" borderId="0"/>
  </cellStyleXfs>
  <cellXfs count="93">
    <xf numFmtId="0" fontId="0" fillId="0" borderId="0" xfId="0"/>
    <xf numFmtId="0" fontId="10" fillId="2" borderId="0" xfId="0" applyFont="1" applyFill="1"/>
    <xf numFmtId="0" fontId="11" fillId="3" borderId="0" xfId="0" applyFont="1" applyFill="1" applyAlignment="1">
      <alignment vertical="center"/>
    </xf>
    <xf numFmtId="0" fontId="5" fillId="0" borderId="0" xfId="3" applyFont="1" applyFill="1" applyAlignment="1" applyProtection="1">
      <alignment horizontal="right"/>
    </xf>
    <xf numFmtId="0" fontId="3" fillId="0" borderId="0" xfId="0" applyFont="1" applyAlignment="1">
      <alignment horizontal="right"/>
    </xf>
    <xf numFmtId="0" fontId="4" fillId="3" borderId="0" xfId="0" applyFont="1" applyFill="1" applyAlignment="1">
      <alignment horizontal="center"/>
    </xf>
    <xf numFmtId="0" fontId="14" fillId="3" borderId="0" xfId="0" applyFont="1" applyFill="1" applyAlignment="1">
      <alignment vertical="center"/>
    </xf>
    <xf numFmtId="0" fontId="0" fillId="3" borderId="0" xfId="0" applyFill="1"/>
    <xf numFmtId="0" fontId="13" fillId="3" borderId="0" xfId="0" applyFont="1" applyFill="1"/>
    <xf numFmtId="0" fontId="2" fillId="0" borderId="2" xfId="0" applyFont="1" applyBorder="1" applyAlignment="1">
      <alignment horizontal="center"/>
    </xf>
    <xf numFmtId="0" fontId="17" fillId="0" borderId="0" xfId="0" applyFont="1"/>
    <xf numFmtId="0" fontId="18" fillId="0" borderId="0" xfId="0" applyFont="1"/>
    <xf numFmtId="164" fontId="18" fillId="0" borderId="1" xfId="0" applyNumberFormat="1" applyFont="1" applyBorder="1" applyAlignment="1">
      <alignment horizontal="center"/>
    </xf>
    <xf numFmtId="164" fontId="19" fillId="0" borderId="1" xfId="0" applyNumberFormat="1" applyFont="1" applyBorder="1" applyAlignment="1">
      <alignment horizontal="center"/>
    </xf>
    <xf numFmtId="0" fontId="16" fillId="0" borderId="0" xfId="0" applyFont="1" applyAlignment="1">
      <alignment vertical="center"/>
    </xf>
    <xf numFmtId="0" fontId="16" fillId="0" borderId="0" xfId="0" applyFont="1"/>
    <xf numFmtId="0" fontId="20" fillId="3" borderId="0" xfId="0" applyFont="1" applyFill="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5" fillId="3" borderId="0" xfId="0" applyFont="1" applyFill="1" applyAlignment="1">
      <alignment horizontal="right"/>
    </xf>
    <xf numFmtId="0" fontId="23" fillId="3" borderId="0" xfId="0" applyFont="1" applyFill="1" applyAlignment="1">
      <alignment horizontal="left"/>
    </xf>
    <xf numFmtId="0" fontId="23" fillId="3" borderId="0" xfId="0" applyFont="1" applyFill="1" applyAlignment="1">
      <alignment horizontal="center"/>
    </xf>
    <xf numFmtId="164" fontId="18" fillId="0" borderId="6" xfId="0" applyNumberFormat="1" applyFont="1" applyBorder="1" applyAlignment="1">
      <alignment horizontal="center"/>
    </xf>
    <xf numFmtId="164" fontId="19" fillId="0" borderId="7" xfId="0" applyNumberFormat="1" applyFont="1" applyBorder="1" applyAlignment="1">
      <alignment horizontal="center"/>
    </xf>
    <xf numFmtId="164" fontId="19" fillId="6" borderId="1" xfId="0" applyNumberFormat="1" applyFont="1" applyFill="1" applyBorder="1" applyAlignment="1">
      <alignment horizontal="center"/>
    </xf>
    <xf numFmtId="164" fontId="18" fillId="0" borderId="0" xfId="0" applyNumberFormat="1" applyFont="1" applyAlignment="1">
      <alignment horizontal="center"/>
    </xf>
    <xf numFmtId="0" fontId="18" fillId="0" borderId="0" xfId="0" applyFont="1" applyAlignment="1">
      <alignment horizontal="center"/>
    </xf>
    <xf numFmtId="0" fontId="28" fillId="0" borderId="0" xfId="0" applyFont="1"/>
    <xf numFmtId="0" fontId="26" fillId="0" borderId="0" xfId="0" applyFont="1"/>
    <xf numFmtId="164" fontId="18" fillId="0" borderId="0" xfId="0" applyNumberFormat="1" applyFont="1" applyAlignment="1">
      <alignment horizontal="left"/>
    </xf>
    <xf numFmtId="0" fontId="27" fillId="0" borderId="0" xfId="0" applyFont="1"/>
    <xf numFmtId="0" fontId="17" fillId="0" borderId="8" xfId="0" applyFont="1" applyBorder="1"/>
    <xf numFmtId="0" fontId="5" fillId="0" borderId="0" xfId="3" applyFont="1" applyAlignment="1" applyProtection="1">
      <alignment horizontal="left"/>
    </xf>
    <xf numFmtId="164" fontId="19" fillId="0" borderId="26" xfId="0" applyNumberFormat="1" applyFont="1" applyBorder="1" applyAlignment="1">
      <alignment horizontal="center"/>
    </xf>
    <xf numFmtId="0" fontId="24" fillId="0" borderId="0" xfId="0" applyFont="1"/>
    <xf numFmtId="0" fontId="29" fillId="0" borderId="0" xfId="0" applyFont="1"/>
    <xf numFmtId="0" fontId="15" fillId="0" borderId="0" xfId="0" applyFont="1"/>
    <xf numFmtId="164" fontId="19" fillId="7" borderId="1" xfId="0" applyNumberFormat="1" applyFont="1" applyFill="1" applyBorder="1" applyAlignment="1">
      <alignment horizontal="center"/>
    </xf>
    <xf numFmtId="164" fontId="19" fillId="9" borderId="1" xfId="0" applyNumberFormat="1" applyFont="1" applyFill="1" applyBorder="1" applyAlignment="1">
      <alignment horizontal="center"/>
    </xf>
    <xf numFmtId="164" fontId="19" fillId="9" borderId="5" xfId="0" applyNumberFormat="1" applyFont="1" applyFill="1" applyBorder="1" applyAlignment="1">
      <alignment horizontal="center"/>
    </xf>
    <xf numFmtId="164" fontId="19" fillId="10" borderId="1" xfId="0" applyNumberFormat="1" applyFont="1" applyFill="1" applyBorder="1" applyAlignment="1">
      <alignment horizontal="center"/>
    </xf>
    <xf numFmtId="164" fontId="19" fillId="11" borderId="5" xfId="0" applyNumberFormat="1" applyFont="1" applyFill="1" applyBorder="1" applyAlignment="1">
      <alignment horizontal="center"/>
    </xf>
    <xf numFmtId="164" fontId="25" fillId="9" borderId="1" xfId="0" applyNumberFormat="1" applyFont="1" applyFill="1" applyBorder="1" applyAlignment="1">
      <alignment horizontal="center"/>
    </xf>
    <xf numFmtId="164" fontId="25" fillId="12" borderId="1" xfId="0" applyNumberFormat="1" applyFont="1" applyFill="1" applyBorder="1" applyAlignment="1">
      <alignment horizontal="center"/>
    </xf>
    <xf numFmtId="0" fontId="17" fillId="0" borderId="0" xfId="0" applyFont="1" applyAlignment="1">
      <alignment horizontal="left" indent="1"/>
    </xf>
    <xf numFmtId="0" fontId="0" fillId="0" borderId="0" xfId="0" applyAlignment="1">
      <alignment horizontal="left" indent="1"/>
    </xf>
    <xf numFmtId="0" fontId="0" fillId="0" borderId="0" xfId="0" applyAlignment="1">
      <alignment horizontal="center"/>
    </xf>
    <xf numFmtId="164" fontId="19" fillId="8" borderId="9" xfId="0" applyNumberFormat="1" applyFont="1" applyFill="1" applyBorder="1" applyAlignment="1">
      <alignment horizontal="center"/>
    </xf>
    <xf numFmtId="164" fontId="18" fillId="0" borderId="5" xfId="0" applyNumberFormat="1" applyFont="1" applyBorder="1" applyAlignment="1">
      <alignment horizontal="center"/>
    </xf>
    <xf numFmtId="164" fontId="19" fillId="11" borderId="10" xfId="0" applyNumberFormat="1" applyFont="1" applyFill="1" applyBorder="1" applyAlignment="1">
      <alignment horizontal="center"/>
    </xf>
    <xf numFmtId="0" fontId="24" fillId="0" borderId="0" xfId="4"/>
    <xf numFmtId="0" fontId="17" fillId="0" borderId="0" xfId="4" applyFont="1"/>
    <xf numFmtId="0" fontId="27" fillId="0" borderId="0" xfId="4" applyFont="1"/>
    <xf numFmtId="0" fontId="28" fillId="0" borderId="0" xfId="4" applyFont="1"/>
    <xf numFmtId="164" fontId="33" fillId="6" borderId="1" xfId="0" applyNumberFormat="1" applyFont="1" applyFill="1" applyBorder="1" applyAlignment="1">
      <alignment horizontal="center"/>
    </xf>
    <xf numFmtId="164" fontId="18" fillId="13" borderId="1" xfId="0" applyNumberFormat="1" applyFont="1" applyFill="1" applyBorder="1" applyAlignment="1">
      <alignment horizontal="center"/>
    </xf>
    <xf numFmtId="164" fontId="19" fillId="13" borderId="1" xfId="0" applyNumberFormat="1" applyFont="1" applyFill="1" applyBorder="1" applyAlignment="1">
      <alignment horizontal="center"/>
    </xf>
    <xf numFmtId="164" fontId="18" fillId="0" borderId="27" xfId="0" applyNumberFormat="1" applyFont="1" applyBorder="1" applyAlignment="1">
      <alignment horizontal="left"/>
    </xf>
    <xf numFmtId="164" fontId="18" fillId="14" borderId="1" xfId="0" applyNumberFormat="1" applyFont="1" applyFill="1" applyBorder="1" applyAlignment="1">
      <alignment horizontal="center"/>
    </xf>
    <xf numFmtId="164" fontId="16" fillId="0" borderId="5" xfId="0" applyNumberFormat="1" applyFont="1" applyBorder="1" applyAlignment="1">
      <alignment horizontal="center"/>
    </xf>
    <xf numFmtId="164" fontId="18" fillId="9" borderId="1" xfId="0" applyNumberFormat="1" applyFont="1" applyFill="1" applyBorder="1" applyAlignment="1">
      <alignment horizontal="center"/>
    </xf>
    <xf numFmtId="165" fontId="12" fillId="5" borderId="5" xfId="0" applyNumberFormat="1" applyFont="1" applyFill="1" applyBorder="1" applyAlignment="1">
      <alignment horizontal="center" vertical="center"/>
    </xf>
    <xf numFmtId="165" fontId="16" fillId="0" borderId="14" xfId="0" applyNumberFormat="1" applyFont="1" applyBorder="1"/>
    <xf numFmtId="0" fontId="21" fillId="4" borderId="11" xfId="0" applyFont="1" applyFill="1" applyBorder="1" applyAlignment="1">
      <alignment horizontal="center" vertical="center"/>
    </xf>
    <xf numFmtId="0" fontId="21" fillId="4" borderId="12" xfId="0" applyFont="1" applyFill="1" applyBorder="1" applyAlignment="1">
      <alignment horizontal="center" vertical="center"/>
    </xf>
    <xf numFmtId="0" fontId="21" fillId="4" borderId="13" xfId="0" applyFont="1" applyFill="1" applyBorder="1" applyAlignment="1">
      <alignment horizontal="center" vertical="center"/>
    </xf>
    <xf numFmtId="0" fontId="22" fillId="0" borderId="0" xfId="0" applyFont="1" applyAlignment="1">
      <alignment horizontal="center" vertical="center"/>
    </xf>
    <xf numFmtId="0" fontId="17" fillId="0" borderId="0" xfId="0" applyFont="1"/>
    <xf numFmtId="0" fontId="0" fillId="0" borderId="0" xfId="0"/>
    <xf numFmtId="0" fontId="28" fillId="0" borderId="0" xfId="0" applyFont="1"/>
    <xf numFmtId="2" fontId="17" fillId="0" borderId="8" xfId="4" applyNumberFormat="1" applyFont="1" applyBorder="1"/>
    <xf numFmtId="0" fontId="24" fillId="0" borderId="8" xfId="4" applyBorder="1"/>
    <xf numFmtId="0" fontId="28" fillId="0" borderId="0" xfId="4" applyFont="1"/>
    <xf numFmtId="43" fontId="24" fillId="0" borderId="0" xfId="1" applyFont="1" applyAlignment="1"/>
    <xf numFmtId="43" fontId="15" fillId="0" borderId="0" xfId="0" applyNumberFormat="1" applyFont="1" applyAlignment="1">
      <alignment horizontal="left"/>
    </xf>
    <xf numFmtId="43" fontId="24" fillId="0" borderId="8" xfId="1" applyFont="1" applyBorder="1" applyAlignment="1"/>
    <xf numFmtId="0" fontId="0" fillId="0" borderId="8" xfId="0" applyBorder="1"/>
    <xf numFmtId="43" fontId="0" fillId="0" borderId="0" xfId="1" applyFont="1" applyAlignment="1"/>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1" fillId="0" borderId="15" xfId="0" applyFont="1" applyBorder="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49" fontId="32" fillId="0" borderId="18" xfId="0" applyNumberFormat="1" applyFont="1" applyBorder="1" applyAlignment="1" applyProtection="1">
      <alignment horizontal="left" vertical="center"/>
      <protection locked="0"/>
    </xf>
    <xf numFmtId="49" fontId="32" fillId="0" borderId="19" xfId="0" applyNumberFormat="1" applyFont="1" applyBorder="1" applyAlignment="1" applyProtection="1">
      <alignment horizontal="left" vertical="center"/>
      <protection locked="0"/>
    </xf>
    <xf numFmtId="49" fontId="32" fillId="0" borderId="20" xfId="0" applyNumberFormat="1" applyFont="1" applyBorder="1" applyAlignment="1" applyProtection="1">
      <alignment horizontal="left" vertical="center"/>
      <protection locked="0"/>
    </xf>
    <xf numFmtId="49" fontId="32" fillId="0" borderId="21" xfId="0" applyNumberFormat="1" applyFont="1" applyBorder="1" applyAlignment="1" applyProtection="1">
      <alignment horizontal="left" vertical="center"/>
      <protection locked="0"/>
    </xf>
    <xf numFmtId="49" fontId="32" fillId="0" borderId="12" xfId="0" applyNumberFormat="1" applyFont="1" applyBorder="1" applyAlignment="1" applyProtection="1">
      <alignment horizontal="left" vertical="center"/>
      <protection locked="0"/>
    </xf>
    <xf numFmtId="49" fontId="32" fillId="0" borderId="22" xfId="0" applyNumberFormat="1" applyFont="1" applyBorder="1" applyAlignment="1" applyProtection="1">
      <alignment horizontal="left" vertical="center"/>
      <protection locked="0"/>
    </xf>
    <xf numFmtId="49" fontId="32" fillId="0" borderId="23" xfId="0" applyNumberFormat="1" applyFont="1" applyBorder="1" applyAlignment="1" applyProtection="1">
      <alignment horizontal="left" vertical="center"/>
      <protection locked="0"/>
    </xf>
    <xf numFmtId="49" fontId="32" fillId="0" borderId="24" xfId="0" applyNumberFormat="1" applyFont="1" applyBorder="1" applyAlignment="1" applyProtection="1">
      <alignment horizontal="left" vertical="center"/>
      <protection locked="0"/>
    </xf>
    <xf numFmtId="49" fontId="32" fillId="0" borderId="25" xfId="0" applyNumberFormat="1" applyFont="1" applyBorder="1" applyAlignment="1" applyProtection="1">
      <alignment horizontal="left" vertical="center"/>
      <protection locked="0"/>
    </xf>
  </cellXfs>
  <cellStyles count="5">
    <cellStyle name="Comma" xfId="1" builtinId="3"/>
    <cellStyle name="Comma 2" xfId="2" xr:uid="{00000000-0005-0000-0000-000001000000}"/>
    <cellStyle name="Hyperlink" xfId="3" builtinId="8"/>
    <cellStyle name="Normal" xfId="0" builtinId="0"/>
    <cellStyle name="Normal 2" xfId="4" xr:uid="{00000000-0005-0000-0000-000004000000}"/>
  </cellStyles>
  <dxfs count="269">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bgColor indexed="47"/>
        </patternFill>
      </fill>
    </dxf>
    <dxf>
      <fill>
        <patternFill>
          <bgColor indexed="22"/>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
      <fill>
        <patternFill>
          <bgColor indexed="22"/>
        </patternFill>
      </fill>
    </dxf>
    <dxf>
      <font>
        <condense val="0"/>
        <extend val="0"/>
        <color auto="1"/>
      </font>
      <fill>
        <patternFill>
          <bgColor indexed="47"/>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A0C9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EBF3E4"/>
      <rgbColor rgb="00EDE4F3"/>
      <rgbColor rgb="001849B5"/>
      <rgbColor rgb="0036ACA2"/>
      <rgbColor rgb="00F0BA00"/>
      <rgbColor rgb="00D2BCE1"/>
      <rgbColor rgb="00AC83C9"/>
      <rgbColor rgb="00673B87"/>
      <rgbColor rgb="005B873B"/>
      <rgbColor rgb="00B2B2B2"/>
      <rgbColor rgb="00003366"/>
      <rgbColor rgb="00109618"/>
      <rgbColor rgb="00085108"/>
      <rgbColor rgb="00635100"/>
      <rgbColor rgb="00442759"/>
      <rgbColor rgb="00CBE1BC"/>
      <rgbColor rgb="003C59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0</xdr:col>
      <xdr:colOff>400050</xdr:colOff>
      <xdr:row>0</xdr:row>
      <xdr:rowOff>190500</xdr:rowOff>
    </xdr:to>
    <xdr:pic>
      <xdr:nvPicPr>
        <xdr:cNvPr id="2" name="Picture 69" descr="VX42logo - for spreadsheets">
          <a:extLst>
            <a:ext uri="{FF2B5EF4-FFF2-40B4-BE49-F238E27FC236}">
              <a16:creationId xmlns:a16="http://schemas.microsoft.com/office/drawing/2014/main" id="{C35BD39E-5E76-4122-B0EA-EB3DA77E08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5400"/>
          <a:ext cx="3810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29</xdr:col>
      <xdr:colOff>116416</xdr:colOff>
      <xdr:row>27</xdr:row>
      <xdr:rowOff>81410</xdr:rowOff>
    </xdr:from>
    <xdr:to>
      <xdr:col>29</xdr:col>
      <xdr:colOff>416250</xdr:colOff>
      <xdr:row>28</xdr:row>
      <xdr:rowOff>90935</xdr:rowOff>
    </xdr:to>
    <xdr:sp macro="" textlink="">
      <xdr:nvSpPr>
        <xdr:cNvPr id="3" name="AutoShape 97">
          <a:extLst>
            <a:ext uri="{FF2B5EF4-FFF2-40B4-BE49-F238E27FC236}">
              <a16:creationId xmlns:a16="http://schemas.microsoft.com/office/drawing/2014/main" id="{3E34F2E5-7B3B-4B11-9798-BC1601DA1425}"/>
            </a:ext>
          </a:extLst>
        </xdr:cNvPr>
        <xdr:cNvSpPr>
          <a:spLocks noChangeArrowheads="1"/>
        </xdr:cNvSpPr>
      </xdr:nvSpPr>
      <xdr:spPr bwMode="auto">
        <a:xfrm>
          <a:off x="8993716" y="4970910"/>
          <a:ext cx="299834" cy="165100"/>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508000</xdr:colOff>
      <xdr:row>27</xdr:row>
      <xdr:rowOff>107217</xdr:rowOff>
    </xdr:from>
    <xdr:to>
      <xdr:col>30</xdr:col>
      <xdr:colOff>97692</xdr:colOff>
      <xdr:row>28</xdr:row>
      <xdr:rowOff>96960</xdr:rowOff>
    </xdr:to>
    <xdr:sp macro="" textlink="">
      <xdr:nvSpPr>
        <xdr:cNvPr id="4" name="AutoShape 97">
          <a:extLst>
            <a:ext uri="{FF2B5EF4-FFF2-40B4-BE49-F238E27FC236}">
              <a16:creationId xmlns:a16="http://schemas.microsoft.com/office/drawing/2014/main" id="{DB6CE1A6-2BA3-45D9-9DFF-2E8FC9885CA5}"/>
            </a:ext>
          </a:extLst>
        </xdr:cNvPr>
        <xdr:cNvSpPr>
          <a:spLocks noChangeArrowheads="1"/>
        </xdr:cNvSpPr>
      </xdr:nvSpPr>
      <xdr:spPr bwMode="auto">
        <a:xfrm>
          <a:off x="9382125" y="4990367"/>
          <a:ext cx="288192" cy="154843"/>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976</xdr:colOff>
      <xdr:row>14</xdr:row>
      <xdr:rowOff>16362</xdr:rowOff>
    </xdr:from>
    <xdr:to>
      <xdr:col>11</xdr:col>
      <xdr:colOff>1140</xdr:colOff>
      <xdr:row>15</xdr:row>
      <xdr:rowOff>7245</xdr:rowOff>
    </xdr:to>
    <xdr:sp macro="" textlink="">
      <xdr:nvSpPr>
        <xdr:cNvPr id="5" name="Oval 10">
          <a:extLst>
            <a:ext uri="{FF2B5EF4-FFF2-40B4-BE49-F238E27FC236}">
              <a16:creationId xmlns:a16="http://schemas.microsoft.com/office/drawing/2014/main" id="{B489A12C-40BE-4EFF-AF23-B0FDA53F31DD}"/>
            </a:ext>
          </a:extLst>
        </xdr:cNvPr>
        <xdr:cNvSpPr>
          <a:spLocks noChangeArrowheads="1"/>
        </xdr:cNvSpPr>
      </xdr:nvSpPr>
      <xdr:spPr bwMode="auto">
        <a:xfrm>
          <a:off x="3668101" y="2721462"/>
          <a:ext cx="295439" cy="155983"/>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100705</xdr:colOff>
      <xdr:row>29</xdr:row>
      <xdr:rowOff>47056</xdr:rowOff>
    </xdr:from>
    <xdr:to>
      <xdr:col>29</xdr:col>
      <xdr:colOff>410064</xdr:colOff>
      <xdr:row>30</xdr:row>
      <xdr:rowOff>54628</xdr:rowOff>
    </xdr:to>
    <xdr:sp macro="" textlink="">
      <xdr:nvSpPr>
        <xdr:cNvPr id="6" name="AutoShape 97">
          <a:extLst>
            <a:ext uri="{FF2B5EF4-FFF2-40B4-BE49-F238E27FC236}">
              <a16:creationId xmlns:a16="http://schemas.microsoft.com/office/drawing/2014/main" id="{09CD989D-72A9-48BE-B50F-09838389CBC7}"/>
            </a:ext>
          </a:extLst>
        </xdr:cNvPr>
        <xdr:cNvSpPr>
          <a:spLocks noChangeArrowheads="1"/>
        </xdr:cNvSpPr>
      </xdr:nvSpPr>
      <xdr:spPr bwMode="auto">
        <a:xfrm>
          <a:off x="8981180" y="5288981"/>
          <a:ext cx="303009" cy="194897"/>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19050</xdr:colOff>
      <xdr:row>64</xdr:row>
      <xdr:rowOff>47625</xdr:rowOff>
    </xdr:from>
    <xdr:to>
      <xdr:col>16</xdr:col>
      <xdr:colOff>57150</xdr:colOff>
      <xdr:row>65</xdr:row>
      <xdr:rowOff>161925</xdr:rowOff>
    </xdr:to>
    <xdr:sp macro="" textlink="">
      <xdr:nvSpPr>
        <xdr:cNvPr id="7" name="Oval 10">
          <a:extLst>
            <a:ext uri="{FF2B5EF4-FFF2-40B4-BE49-F238E27FC236}">
              <a16:creationId xmlns:a16="http://schemas.microsoft.com/office/drawing/2014/main" id="{FC61139D-5A29-4FD8-8FB9-4A2D98F5F834}"/>
            </a:ext>
          </a:extLst>
        </xdr:cNvPr>
        <xdr:cNvSpPr>
          <a:spLocks noChangeArrowheads="1"/>
        </xdr:cNvSpPr>
      </xdr:nvSpPr>
      <xdr:spPr bwMode="auto">
        <a:xfrm>
          <a:off x="5162550" y="10902950"/>
          <a:ext cx="295275" cy="2000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228600</xdr:colOff>
      <xdr:row>64</xdr:row>
      <xdr:rowOff>38100</xdr:rowOff>
    </xdr:from>
    <xdr:to>
      <xdr:col>2</xdr:col>
      <xdr:colOff>266700</xdr:colOff>
      <xdr:row>66</xdr:row>
      <xdr:rowOff>9525</xdr:rowOff>
    </xdr:to>
    <xdr:sp macro="" textlink="">
      <xdr:nvSpPr>
        <xdr:cNvPr id="8" name="AutoShape 97">
          <a:extLst>
            <a:ext uri="{FF2B5EF4-FFF2-40B4-BE49-F238E27FC236}">
              <a16:creationId xmlns:a16="http://schemas.microsoft.com/office/drawing/2014/main" id="{F6678072-1E4A-43AA-BC1F-6784D4C53B6B}"/>
            </a:ext>
          </a:extLst>
        </xdr:cNvPr>
        <xdr:cNvSpPr>
          <a:spLocks noChangeArrowheads="1"/>
        </xdr:cNvSpPr>
      </xdr:nvSpPr>
      <xdr:spPr bwMode="auto">
        <a:xfrm>
          <a:off x="1457325" y="10896600"/>
          <a:ext cx="295275" cy="215900"/>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2605</xdr:colOff>
      <xdr:row>50</xdr:row>
      <xdr:rowOff>18968</xdr:rowOff>
    </xdr:from>
    <xdr:to>
      <xdr:col>15</xdr:col>
      <xdr:colOff>9037</xdr:colOff>
      <xdr:row>50</xdr:row>
      <xdr:rowOff>185696</xdr:rowOff>
    </xdr:to>
    <xdr:sp macro="" textlink="">
      <xdr:nvSpPr>
        <xdr:cNvPr id="9" name="Oval 10">
          <a:extLst>
            <a:ext uri="{FF2B5EF4-FFF2-40B4-BE49-F238E27FC236}">
              <a16:creationId xmlns:a16="http://schemas.microsoft.com/office/drawing/2014/main" id="{EC022D07-9C05-49DB-89EF-F70AED22D8C0}"/>
            </a:ext>
          </a:extLst>
        </xdr:cNvPr>
        <xdr:cNvSpPr>
          <a:spLocks noChangeArrowheads="1"/>
        </xdr:cNvSpPr>
      </xdr:nvSpPr>
      <xdr:spPr bwMode="auto">
        <a:xfrm>
          <a:off x="4850830" y="8753393"/>
          <a:ext cx="304882" cy="163553"/>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0</xdr:col>
      <xdr:colOff>400050</xdr:colOff>
      <xdr:row>0</xdr:row>
      <xdr:rowOff>190500</xdr:rowOff>
    </xdr:to>
    <xdr:pic>
      <xdr:nvPicPr>
        <xdr:cNvPr id="2" name="Picture 69" descr="VX42logo - for spreadsheets">
          <a:extLst>
            <a:ext uri="{FF2B5EF4-FFF2-40B4-BE49-F238E27FC236}">
              <a16:creationId xmlns:a16="http://schemas.microsoft.com/office/drawing/2014/main" id="{24C15C4E-E23B-409A-B0DE-9AB6DFDD46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5400"/>
          <a:ext cx="3810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29</xdr:col>
      <xdr:colOff>116416</xdr:colOff>
      <xdr:row>27</xdr:row>
      <xdr:rowOff>81410</xdr:rowOff>
    </xdr:from>
    <xdr:to>
      <xdr:col>29</xdr:col>
      <xdr:colOff>416250</xdr:colOff>
      <xdr:row>28</xdr:row>
      <xdr:rowOff>90935</xdr:rowOff>
    </xdr:to>
    <xdr:sp macro="" textlink="">
      <xdr:nvSpPr>
        <xdr:cNvPr id="3" name="AutoShape 97">
          <a:extLst>
            <a:ext uri="{FF2B5EF4-FFF2-40B4-BE49-F238E27FC236}">
              <a16:creationId xmlns:a16="http://schemas.microsoft.com/office/drawing/2014/main" id="{FB0F5E55-A0F6-4560-98D8-BC452D0B3230}"/>
            </a:ext>
          </a:extLst>
        </xdr:cNvPr>
        <xdr:cNvSpPr>
          <a:spLocks noChangeArrowheads="1"/>
        </xdr:cNvSpPr>
      </xdr:nvSpPr>
      <xdr:spPr bwMode="auto">
        <a:xfrm>
          <a:off x="8993716" y="4970910"/>
          <a:ext cx="299834" cy="165100"/>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508000</xdr:colOff>
      <xdr:row>27</xdr:row>
      <xdr:rowOff>107217</xdr:rowOff>
    </xdr:from>
    <xdr:to>
      <xdr:col>30</xdr:col>
      <xdr:colOff>97692</xdr:colOff>
      <xdr:row>28</xdr:row>
      <xdr:rowOff>96960</xdr:rowOff>
    </xdr:to>
    <xdr:sp macro="" textlink="">
      <xdr:nvSpPr>
        <xdr:cNvPr id="4" name="AutoShape 97">
          <a:extLst>
            <a:ext uri="{FF2B5EF4-FFF2-40B4-BE49-F238E27FC236}">
              <a16:creationId xmlns:a16="http://schemas.microsoft.com/office/drawing/2014/main" id="{459D9956-7111-497A-B9A8-D3DB4C6AA9BE}"/>
            </a:ext>
          </a:extLst>
        </xdr:cNvPr>
        <xdr:cNvSpPr>
          <a:spLocks noChangeArrowheads="1"/>
        </xdr:cNvSpPr>
      </xdr:nvSpPr>
      <xdr:spPr bwMode="auto">
        <a:xfrm>
          <a:off x="9382125" y="4990367"/>
          <a:ext cx="288192" cy="154843"/>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976</xdr:colOff>
      <xdr:row>14</xdr:row>
      <xdr:rowOff>16362</xdr:rowOff>
    </xdr:from>
    <xdr:to>
      <xdr:col>11</xdr:col>
      <xdr:colOff>1140</xdr:colOff>
      <xdr:row>15</xdr:row>
      <xdr:rowOff>7245</xdr:rowOff>
    </xdr:to>
    <xdr:sp macro="" textlink="">
      <xdr:nvSpPr>
        <xdr:cNvPr id="5" name="Oval 10">
          <a:extLst>
            <a:ext uri="{FF2B5EF4-FFF2-40B4-BE49-F238E27FC236}">
              <a16:creationId xmlns:a16="http://schemas.microsoft.com/office/drawing/2014/main" id="{BD8FB5E6-3893-4F73-BF35-1C5F894F8BFE}"/>
            </a:ext>
          </a:extLst>
        </xdr:cNvPr>
        <xdr:cNvSpPr>
          <a:spLocks noChangeArrowheads="1"/>
        </xdr:cNvSpPr>
      </xdr:nvSpPr>
      <xdr:spPr bwMode="auto">
        <a:xfrm>
          <a:off x="3668101" y="2721462"/>
          <a:ext cx="295439" cy="155983"/>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100705</xdr:colOff>
      <xdr:row>29</xdr:row>
      <xdr:rowOff>47056</xdr:rowOff>
    </xdr:from>
    <xdr:to>
      <xdr:col>29</xdr:col>
      <xdr:colOff>410064</xdr:colOff>
      <xdr:row>30</xdr:row>
      <xdr:rowOff>54628</xdr:rowOff>
    </xdr:to>
    <xdr:sp macro="" textlink="">
      <xdr:nvSpPr>
        <xdr:cNvPr id="6" name="AutoShape 97">
          <a:extLst>
            <a:ext uri="{FF2B5EF4-FFF2-40B4-BE49-F238E27FC236}">
              <a16:creationId xmlns:a16="http://schemas.microsoft.com/office/drawing/2014/main" id="{025D5ED1-44CD-4FEC-83AE-D9CFF2460B9E}"/>
            </a:ext>
          </a:extLst>
        </xdr:cNvPr>
        <xdr:cNvSpPr>
          <a:spLocks noChangeArrowheads="1"/>
        </xdr:cNvSpPr>
      </xdr:nvSpPr>
      <xdr:spPr bwMode="auto">
        <a:xfrm>
          <a:off x="8981180" y="5288981"/>
          <a:ext cx="303009" cy="194897"/>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19050</xdr:colOff>
      <xdr:row>64</xdr:row>
      <xdr:rowOff>47625</xdr:rowOff>
    </xdr:from>
    <xdr:to>
      <xdr:col>16</xdr:col>
      <xdr:colOff>57150</xdr:colOff>
      <xdr:row>65</xdr:row>
      <xdr:rowOff>161925</xdr:rowOff>
    </xdr:to>
    <xdr:sp macro="" textlink="">
      <xdr:nvSpPr>
        <xdr:cNvPr id="7" name="Oval 10">
          <a:extLst>
            <a:ext uri="{FF2B5EF4-FFF2-40B4-BE49-F238E27FC236}">
              <a16:creationId xmlns:a16="http://schemas.microsoft.com/office/drawing/2014/main" id="{937DA48F-7592-4F57-ACCF-ACA1F8C4B7EA}"/>
            </a:ext>
          </a:extLst>
        </xdr:cNvPr>
        <xdr:cNvSpPr>
          <a:spLocks noChangeArrowheads="1"/>
        </xdr:cNvSpPr>
      </xdr:nvSpPr>
      <xdr:spPr bwMode="auto">
        <a:xfrm>
          <a:off x="5162550" y="10902950"/>
          <a:ext cx="295275" cy="2000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228600</xdr:colOff>
      <xdr:row>64</xdr:row>
      <xdr:rowOff>38100</xdr:rowOff>
    </xdr:from>
    <xdr:to>
      <xdr:col>2</xdr:col>
      <xdr:colOff>266700</xdr:colOff>
      <xdr:row>66</xdr:row>
      <xdr:rowOff>9525</xdr:rowOff>
    </xdr:to>
    <xdr:sp macro="" textlink="">
      <xdr:nvSpPr>
        <xdr:cNvPr id="8" name="AutoShape 97">
          <a:extLst>
            <a:ext uri="{FF2B5EF4-FFF2-40B4-BE49-F238E27FC236}">
              <a16:creationId xmlns:a16="http://schemas.microsoft.com/office/drawing/2014/main" id="{4DDE21F1-AC19-43A0-9FD0-BD1EABCCED8D}"/>
            </a:ext>
          </a:extLst>
        </xdr:cNvPr>
        <xdr:cNvSpPr>
          <a:spLocks noChangeArrowheads="1"/>
        </xdr:cNvSpPr>
      </xdr:nvSpPr>
      <xdr:spPr bwMode="auto">
        <a:xfrm>
          <a:off x="1457325" y="10896600"/>
          <a:ext cx="295275" cy="215900"/>
        </a:xfrm>
        <a:prstGeom prst="triangle">
          <a:avLst>
            <a:gd name="adj" fmla="val 50000"/>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2605</xdr:colOff>
      <xdr:row>50</xdr:row>
      <xdr:rowOff>18968</xdr:rowOff>
    </xdr:from>
    <xdr:to>
      <xdr:col>15</xdr:col>
      <xdr:colOff>9037</xdr:colOff>
      <xdr:row>50</xdr:row>
      <xdr:rowOff>185696</xdr:rowOff>
    </xdr:to>
    <xdr:sp macro="" textlink="">
      <xdr:nvSpPr>
        <xdr:cNvPr id="9" name="Oval 10">
          <a:extLst>
            <a:ext uri="{FF2B5EF4-FFF2-40B4-BE49-F238E27FC236}">
              <a16:creationId xmlns:a16="http://schemas.microsoft.com/office/drawing/2014/main" id="{C3AD41D0-C6EF-4CB4-BBBB-6800D4189CA6}"/>
            </a:ext>
          </a:extLst>
        </xdr:cNvPr>
        <xdr:cNvSpPr>
          <a:spLocks noChangeArrowheads="1"/>
        </xdr:cNvSpPr>
      </xdr:nvSpPr>
      <xdr:spPr bwMode="auto">
        <a:xfrm>
          <a:off x="4850830" y="8753393"/>
          <a:ext cx="304882" cy="163553"/>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0</xdr:col>
      <xdr:colOff>400050</xdr:colOff>
      <xdr:row>0</xdr:row>
      <xdr:rowOff>190500</xdr:rowOff>
    </xdr:to>
    <xdr:pic>
      <xdr:nvPicPr>
        <xdr:cNvPr id="2" name="Picture 69" descr="VX42logo - for spreadsheets">
          <a:extLst>
            <a:ext uri="{FF2B5EF4-FFF2-40B4-BE49-F238E27FC236}">
              <a16:creationId xmlns:a16="http://schemas.microsoft.com/office/drawing/2014/main" id="{3BBACA39-6791-4235-945B-D17CB8DDD1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33" y="27517"/>
          <a:ext cx="381000" cy="1629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976</xdr:colOff>
      <xdr:row>14</xdr:row>
      <xdr:rowOff>16362</xdr:rowOff>
    </xdr:from>
    <xdr:to>
      <xdr:col>11</xdr:col>
      <xdr:colOff>1140</xdr:colOff>
      <xdr:row>15</xdr:row>
      <xdr:rowOff>7245</xdr:rowOff>
    </xdr:to>
    <xdr:sp macro="" textlink="">
      <xdr:nvSpPr>
        <xdr:cNvPr id="5" name="Oval 10">
          <a:extLst>
            <a:ext uri="{FF2B5EF4-FFF2-40B4-BE49-F238E27FC236}">
              <a16:creationId xmlns:a16="http://schemas.microsoft.com/office/drawing/2014/main" id="{88F41B45-B14C-4560-BBE4-3ABDBA489D3A}"/>
            </a:ext>
          </a:extLst>
        </xdr:cNvPr>
        <xdr:cNvSpPr>
          <a:spLocks noChangeArrowheads="1"/>
        </xdr:cNvSpPr>
      </xdr:nvSpPr>
      <xdr:spPr bwMode="auto">
        <a:xfrm>
          <a:off x="3657111" y="2705343"/>
          <a:ext cx="293241" cy="15207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19050</xdr:colOff>
      <xdr:row>64</xdr:row>
      <xdr:rowOff>47625</xdr:rowOff>
    </xdr:from>
    <xdr:to>
      <xdr:col>16</xdr:col>
      <xdr:colOff>57150</xdr:colOff>
      <xdr:row>65</xdr:row>
      <xdr:rowOff>161925</xdr:rowOff>
    </xdr:to>
    <xdr:sp macro="" textlink="">
      <xdr:nvSpPr>
        <xdr:cNvPr id="7" name="Oval 10">
          <a:extLst>
            <a:ext uri="{FF2B5EF4-FFF2-40B4-BE49-F238E27FC236}">
              <a16:creationId xmlns:a16="http://schemas.microsoft.com/office/drawing/2014/main" id="{C09E746A-559F-4487-9385-28326695CAC8}"/>
            </a:ext>
          </a:extLst>
        </xdr:cNvPr>
        <xdr:cNvSpPr>
          <a:spLocks noChangeArrowheads="1"/>
        </xdr:cNvSpPr>
      </xdr:nvSpPr>
      <xdr:spPr bwMode="auto">
        <a:xfrm>
          <a:off x="5322358" y="10821458"/>
          <a:ext cx="304800" cy="200025"/>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288355</xdr:colOff>
      <xdr:row>50</xdr:row>
      <xdr:rowOff>18968</xdr:rowOff>
    </xdr:from>
    <xdr:to>
      <xdr:col>14</xdr:col>
      <xdr:colOff>4885</xdr:colOff>
      <xdr:row>50</xdr:row>
      <xdr:rowOff>182521</xdr:rowOff>
    </xdr:to>
    <xdr:sp macro="" textlink="">
      <xdr:nvSpPr>
        <xdr:cNvPr id="9" name="Oval 10">
          <a:extLst>
            <a:ext uri="{FF2B5EF4-FFF2-40B4-BE49-F238E27FC236}">
              <a16:creationId xmlns:a16="http://schemas.microsoft.com/office/drawing/2014/main" id="{6DCF5F40-1A33-4FA8-B8A5-A5024101B6D6}"/>
            </a:ext>
          </a:extLst>
        </xdr:cNvPr>
        <xdr:cNvSpPr>
          <a:spLocks noChangeArrowheads="1"/>
        </xdr:cNvSpPr>
      </xdr:nvSpPr>
      <xdr:spPr bwMode="auto">
        <a:xfrm>
          <a:off x="4530643" y="8723353"/>
          <a:ext cx="302684" cy="163553"/>
        </a:xfrm>
        <a:prstGeom prst="ellipse">
          <a:avLst/>
        </a:prstGeom>
        <a:noFill/>
        <a:ln w="285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endar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vertex42.com/calendar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2C018-EFBD-47FB-83C9-636D0C36219B}">
  <dimension ref="A1:AK77"/>
  <sheetViews>
    <sheetView showGridLines="0" topLeftCell="A42" zoomScale="130" zoomScaleNormal="130" zoomScaleSheetLayoutView="130" workbookViewId="0">
      <selection activeCell="X54" sqref="X54"/>
    </sheetView>
  </sheetViews>
  <sheetFormatPr defaultRowHeight="12.75" x14ac:dyDescent="0.2"/>
  <cols>
    <col min="1" max="1" width="17.5703125" customWidth="1"/>
    <col min="2" max="2" width="3.7109375" customWidth="1"/>
    <col min="3" max="7" width="4.28515625" customWidth="1"/>
    <col min="8" max="8" width="3.7109375" customWidth="1"/>
    <col min="9" max="9" width="2.7109375" customWidth="1"/>
    <col min="10" max="10" width="3.7109375" customWidth="1"/>
    <col min="11" max="15" width="4.28515625" customWidth="1"/>
    <col min="16" max="16" width="3.7109375" customWidth="1"/>
    <col min="17" max="17" width="2.7109375" customWidth="1"/>
    <col min="18" max="18" width="3.7109375" customWidth="1"/>
    <col min="19" max="23" width="4.28515625" customWidth="1"/>
    <col min="24" max="24" width="3.7109375" customWidth="1"/>
    <col min="25" max="25" width="2.85546875" customWidth="1"/>
    <col min="26" max="26" width="5.5703125" bestFit="1" customWidth="1"/>
    <col min="27" max="27" width="4.42578125" bestFit="1" customWidth="1"/>
    <col min="28" max="29" width="2.85546875" customWidth="1"/>
    <col min="30" max="30" width="10" bestFit="1" customWidth="1"/>
    <col min="31" max="31" width="4" bestFit="1" customWidth="1"/>
    <col min="32" max="32" width="2.85546875" customWidth="1"/>
    <col min="33" max="33" width="8.5703125" bestFit="1" customWidth="1"/>
    <col min="34" max="34" width="6.42578125" bestFit="1" customWidth="1"/>
    <col min="35" max="35" width="4" bestFit="1" customWidth="1"/>
    <col min="36" max="36" width="5" bestFit="1" customWidth="1"/>
    <col min="37" max="37" width="6.42578125" bestFit="1" customWidth="1"/>
  </cols>
  <sheetData>
    <row r="1" spans="1:37" ht="18" customHeight="1" x14ac:dyDescent="0.2">
      <c r="A1" s="1"/>
      <c r="B1" s="2" t="s">
        <v>7</v>
      </c>
      <c r="C1" s="6"/>
      <c r="D1" s="6"/>
      <c r="E1" s="6"/>
      <c r="F1" s="6"/>
      <c r="G1" s="6"/>
      <c r="H1" s="6"/>
      <c r="I1" s="6"/>
      <c r="J1" s="6"/>
      <c r="K1" s="6"/>
      <c r="L1" s="6"/>
      <c r="M1" s="6"/>
      <c r="N1" s="6"/>
      <c r="O1" s="6"/>
      <c r="P1" s="6"/>
      <c r="Q1" s="6"/>
      <c r="R1" s="6"/>
      <c r="S1" s="6"/>
      <c r="T1" s="6"/>
      <c r="U1" s="6"/>
      <c r="V1" s="6"/>
      <c r="W1" s="6"/>
      <c r="X1" s="19" t="s">
        <v>4</v>
      </c>
    </row>
    <row r="2" spans="1:37" x14ac:dyDescent="0.2">
      <c r="A2" s="32" t="s">
        <v>1</v>
      </c>
    </row>
    <row r="3" spans="1:37" x14ac:dyDescent="0.2">
      <c r="A3" s="21" t="s">
        <v>0</v>
      </c>
      <c r="B3" s="7"/>
      <c r="C3" s="7"/>
      <c r="D3" s="5"/>
      <c r="E3" s="5"/>
      <c r="U3" s="3"/>
    </row>
    <row r="4" spans="1:37" x14ac:dyDescent="0.2">
      <c r="A4" s="9">
        <v>2025</v>
      </c>
      <c r="B4" s="7"/>
      <c r="C4" s="7"/>
      <c r="D4" s="5"/>
      <c r="E4" s="5"/>
      <c r="U4" s="3"/>
    </row>
    <row r="5" spans="1:37" x14ac:dyDescent="0.2">
      <c r="A5" s="21" t="s">
        <v>5</v>
      </c>
      <c r="B5" s="7"/>
      <c r="C5" s="7"/>
      <c r="D5" s="5"/>
      <c r="E5" s="5"/>
      <c r="I5" s="4"/>
      <c r="U5" s="3"/>
    </row>
    <row r="6" spans="1:37" x14ac:dyDescent="0.2">
      <c r="A6" s="9">
        <v>7</v>
      </c>
      <c r="B6" s="7"/>
      <c r="C6" s="7"/>
      <c r="D6" s="5"/>
      <c r="E6" s="5"/>
      <c r="I6" s="4"/>
      <c r="U6" s="3"/>
    </row>
    <row r="7" spans="1:37" x14ac:dyDescent="0.2">
      <c r="A7" s="20" t="s">
        <v>2</v>
      </c>
      <c r="B7" s="7"/>
      <c r="C7" s="7"/>
      <c r="D7" s="7"/>
      <c r="E7" s="7"/>
      <c r="L7" t="s">
        <v>8</v>
      </c>
    </row>
    <row r="8" spans="1:37" x14ac:dyDescent="0.2">
      <c r="A8" s="9">
        <v>1</v>
      </c>
      <c r="B8" s="8" t="s">
        <v>3</v>
      </c>
      <c r="C8" s="7"/>
      <c r="D8" s="7"/>
      <c r="E8" s="7"/>
    </row>
    <row r="10" spans="1:37" ht="22.5" customHeight="1" x14ac:dyDescent="0.2">
      <c r="B10" s="63" t="s">
        <v>58</v>
      </c>
      <c r="C10" s="64"/>
      <c r="D10" s="64"/>
      <c r="E10" s="64"/>
      <c r="F10" s="64"/>
      <c r="G10" s="64"/>
      <c r="H10" s="64"/>
      <c r="I10" s="64"/>
      <c r="J10" s="64"/>
      <c r="K10" s="64"/>
      <c r="L10" s="64"/>
      <c r="M10" s="64"/>
      <c r="N10" s="64"/>
      <c r="O10" s="64"/>
      <c r="P10" s="64"/>
      <c r="Q10" s="64"/>
      <c r="R10" s="64"/>
      <c r="S10" s="64"/>
      <c r="T10" s="64"/>
      <c r="U10" s="64"/>
      <c r="V10" s="64"/>
      <c r="W10" s="64"/>
      <c r="X10" s="65"/>
    </row>
    <row r="11" spans="1:37" ht="24" customHeight="1" x14ac:dyDescent="0.2">
      <c r="B11" s="66" t="str">
        <f>year&amp;"-"&amp;year+1&amp;" School Calendar"</f>
        <v>2025-2026 School Calendar</v>
      </c>
      <c r="C11" s="66"/>
      <c r="D11" s="66"/>
      <c r="E11" s="66"/>
      <c r="F11" s="66"/>
      <c r="G11" s="66"/>
      <c r="H11" s="66"/>
      <c r="I11" s="66"/>
      <c r="J11" s="66"/>
      <c r="K11" s="66"/>
      <c r="L11" s="66"/>
      <c r="M11" s="66"/>
      <c r="N11" s="66"/>
      <c r="O11" s="66"/>
      <c r="P11" s="66"/>
      <c r="Q11" s="66"/>
      <c r="R11" s="66"/>
      <c r="S11" s="66"/>
      <c r="T11" s="66"/>
      <c r="U11" s="66"/>
      <c r="V11" s="66"/>
      <c r="W11" s="66"/>
      <c r="X11" s="66"/>
      <c r="AE11" s="34" t="s">
        <v>53</v>
      </c>
      <c r="AF11" s="34" t="s">
        <v>54</v>
      </c>
      <c r="AG11" s="34" t="s">
        <v>55</v>
      </c>
      <c r="AH11" s="34" t="s">
        <v>56</v>
      </c>
      <c r="AJ11" t="s">
        <v>57</v>
      </c>
      <c r="AK11" s="34" t="s">
        <v>56</v>
      </c>
    </row>
    <row r="12" spans="1:37" ht="17.25" x14ac:dyDescent="0.3">
      <c r="B12" s="61">
        <f>DATE(year,month,startday)</f>
        <v>45839</v>
      </c>
      <c r="C12" s="62"/>
      <c r="D12" s="62"/>
      <c r="E12" s="62"/>
      <c r="F12" s="62"/>
      <c r="G12" s="62"/>
      <c r="H12" s="62"/>
      <c r="I12" s="14"/>
      <c r="J12" s="61">
        <f>DATE(YEAR(B12+35),MONTH(B12+35),1)</f>
        <v>45870</v>
      </c>
      <c r="K12" s="62"/>
      <c r="L12" s="62"/>
      <c r="M12" s="62"/>
      <c r="N12" s="62"/>
      <c r="O12" s="62"/>
      <c r="P12" s="62"/>
      <c r="Q12" s="14"/>
      <c r="R12" s="61">
        <f>DATE(YEAR(J12+35),MONTH(J12+35),1)</f>
        <v>45901</v>
      </c>
      <c r="S12" s="62"/>
      <c r="T12" s="62"/>
      <c r="U12" s="62"/>
      <c r="V12" s="62"/>
      <c r="W12" s="62"/>
      <c r="X12" s="62"/>
      <c r="AD12" s="34" t="s">
        <v>41</v>
      </c>
      <c r="AE12">
        <v>0</v>
      </c>
      <c r="AF12">
        <v>0</v>
      </c>
      <c r="AG12">
        <f>SUM(AE12:AF12)</f>
        <v>0</v>
      </c>
      <c r="AH12">
        <f>+AG12</f>
        <v>0</v>
      </c>
      <c r="AI12">
        <v>0</v>
      </c>
      <c r="AJ12">
        <f>+AG12+AI12</f>
        <v>0</v>
      </c>
      <c r="AK12">
        <f>+AJ12</f>
        <v>0</v>
      </c>
    </row>
    <row r="13" spans="1:37" ht="13.5" x14ac:dyDescent="0.25">
      <c r="B13" s="17" t="str">
        <f>IF(startday=1,INDEX(weekDayNames,1),INDEX(weekDayNames,2))</f>
        <v>Su</v>
      </c>
      <c r="C13" s="16" t="str">
        <f>IF(startday=1,INDEX(weekDayNames,2),INDEX(weekDayNames,3))</f>
        <v>M</v>
      </c>
      <c r="D13" s="16" t="str">
        <f>IF(startday=1,INDEX(weekDayNames,3),INDEX(weekDayNames,4))</f>
        <v>Tu</v>
      </c>
      <c r="E13" s="16" t="str">
        <f>IF(startday=1,INDEX(weekDayNames,4),INDEX(weekDayNames,5))</f>
        <v>W</v>
      </c>
      <c r="F13" s="16" t="str">
        <f>IF(startday=1,INDEX(weekDayNames,5),INDEX(weekDayNames,6))</f>
        <v>Th</v>
      </c>
      <c r="G13" s="16" t="str">
        <f>IF(startday=1,INDEX(weekDayNames,6),INDEX(weekDayNames,7))</f>
        <v>F</v>
      </c>
      <c r="H13" s="18" t="str">
        <f>IF(startday=1,INDEX(weekDayNames,7),INDEX(weekDayNames,1))</f>
        <v>Sa</v>
      </c>
      <c r="I13" s="10"/>
      <c r="J13" s="17" t="str">
        <f>IF(startday=1,INDEX(weekDayNames,1),INDEX(weekDayNames,2))</f>
        <v>Su</v>
      </c>
      <c r="K13" s="16" t="str">
        <f>IF(startday=1,INDEX(weekDayNames,2),INDEX(weekDayNames,3))</f>
        <v>M</v>
      </c>
      <c r="L13" s="16" t="str">
        <f>IF(startday=1,INDEX(weekDayNames,3),INDEX(weekDayNames,4))</f>
        <v>Tu</v>
      </c>
      <c r="M13" s="16" t="str">
        <f>IF(startday=1,INDEX(weekDayNames,4),INDEX(weekDayNames,5))</f>
        <v>W</v>
      </c>
      <c r="N13" s="16" t="str">
        <f>IF(startday=1,INDEX(weekDayNames,5),INDEX(weekDayNames,6))</f>
        <v>Th</v>
      </c>
      <c r="O13" s="16" t="str">
        <f>IF(startday=1,INDEX(weekDayNames,6),INDEX(weekDayNames,7))</f>
        <v>F</v>
      </c>
      <c r="P13" s="18" t="str">
        <f>IF(startday=1,INDEX(weekDayNames,7),INDEX(weekDayNames,1))</f>
        <v>Sa</v>
      </c>
      <c r="Q13" s="10"/>
      <c r="R13" s="17" t="str">
        <f>IF(startday=1,INDEX(weekDayNames,1),INDEX(weekDayNames,2))</f>
        <v>Su</v>
      </c>
      <c r="S13" s="16" t="str">
        <f>IF(startday=1,INDEX(weekDayNames,2),INDEX(weekDayNames,3))</f>
        <v>M</v>
      </c>
      <c r="T13" s="16" t="str">
        <f>IF(startday=1,INDEX(weekDayNames,3),INDEX(weekDayNames,4))</f>
        <v>Tu</v>
      </c>
      <c r="U13" s="16" t="str">
        <f>IF(startday=1,INDEX(weekDayNames,4),INDEX(weekDayNames,5))</f>
        <v>W</v>
      </c>
      <c r="V13" s="16" t="str">
        <f>IF(startday=1,INDEX(weekDayNames,5),INDEX(weekDayNames,6))</f>
        <v>Th</v>
      </c>
      <c r="W13" s="16" t="str">
        <f>IF(startday=1,INDEX(weekDayNames,6),INDEX(weekDayNames,7))</f>
        <v>F</v>
      </c>
      <c r="X13" s="18" t="str">
        <f>IF(startday=1,INDEX(weekDayNames,7),INDEX(weekDayNames,1))</f>
        <v>Sa</v>
      </c>
      <c r="AD13" s="34" t="s">
        <v>42</v>
      </c>
      <c r="AE13">
        <v>0</v>
      </c>
      <c r="AF13">
        <v>0</v>
      </c>
      <c r="AG13">
        <f t="shared" ref="AG13:AG23" si="0">SUM(AE13:AF13)</f>
        <v>0</v>
      </c>
      <c r="AH13">
        <f>+AH12+AG13</f>
        <v>0</v>
      </c>
      <c r="AI13">
        <v>0</v>
      </c>
      <c r="AJ13">
        <f t="shared" ref="AJ13:AJ23" si="1">+AG13+AI13</f>
        <v>0</v>
      </c>
      <c r="AK13">
        <f>+AK12+AJ13</f>
        <v>0</v>
      </c>
    </row>
    <row r="14" spans="1:37" ht="16.5" x14ac:dyDescent="0.3">
      <c r="B14" s="12" t="str">
        <f t="array" ref="B14:H19">IF(MONTH(B12)&lt;&gt;MONTH(DATE(YEAR(B12),MONTH(B12),1)-WEEKDAY(DATE(YEAR(B12),MONTH(B12),1),startday)+(WeekNo-1)*7+WeekDay),"",DATE(YEAR(B12),MONTH(B12),1)-WEEKDAY(DATE(YEAR(B12),MONTH(B12),1),startday)+(WeekNo-1)*7+WeekDay)</f>
        <v/>
      </c>
      <c r="C14" s="12" t="str">
        <v/>
      </c>
      <c r="D14" s="12">
        <v>45839</v>
      </c>
      <c r="E14" s="12">
        <v>45840</v>
      </c>
      <c r="F14" s="12">
        <v>45841</v>
      </c>
      <c r="G14" s="12">
        <v>45842</v>
      </c>
      <c r="H14" s="12">
        <v>45843</v>
      </c>
      <c r="I14" s="11"/>
      <c r="J14" s="12" t="str">
        <f t="array" ref="J14:P19">IF(MONTH(J12)&lt;&gt;MONTH(DATE(YEAR(J12),MONTH(J12),1)-WEEKDAY(DATE(YEAR(J12),MONTH(J12),1),startday)+(WeekNo-1)*7+WeekDay),"",DATE(YEAR(J12),MONTH(J12),1)-WEEKDAY(DATE(YEAR(J12),MONTH(J12),1),startday)+(WeekNo-1)*7+WeekDay)</f>
        <v/>
      </c>
      <c r="K14" s="13" t="str">
        <v/>
      </c>
      <c r="L14" s="37" t="str">
        <v/>
      </c>
      <c r="M14" s="41" t="str">
        <v/>
      </c>
      <c r="N14" s="12" t="str">
        <v/>
      </c>
      <c r="O14" s="55">
        <v>45870</v>
      </c>
      <c r="P14" s="12">
        <v>45871</v>
      </c>
      <c r="Q14" s="11"/>
      <c r="R14" s="12" t="str">
        <f t="array" ref="R14:X19">IF(MONTH(R12)&lt;&gt;MONTH(DATE(YEAR(R12),MONTH(R12),1)-WEEKDAY(DATE(YEAR(R12),MONTH(R12),1),startday)+(WeekNo-1)*7+WeekDay),"",DATE(YEAR(R12),MONTH(R12),1)-WEEKDAY(DATE(YEAR(R12),MONTH(R12),1),startday)+(WeekNo-1)*7+WeekDay)</f>
        <v/>
      </c>
      <c r="S14" s="54">
        <v>45901</v>
      </c>
      <c r="T14" s="12">
        <v>45902</v>
      </c>
      <c r="U14" s="12">
        <v>45903</v>
      </c>
      <c r="V14" s="12">
        <v>45904</v>
      </c>
      <c r="W14" s="12">
        <v>45905</v>
      </c>
      <c r="X14" s="22">
        <v>45906</v>
      </c>
      <c r="AD14" s="34" t="s">
        <v>43</v>
      </c>
      <c r="AE14">
        <v>0</v>
      </c>
      <c r="AF14">
        <v>0</v>
      </c>
      <c r="AG14">
        <f t="shared" si="0"/>
        <v>0</v>
      </c>
      <c r="AH14">
        <f t="shared" ref="AH14:AH23" si="2">+AH13+AG14</f>
        <v>0</v>
      </c>
      <c r="AI14">
        <v>0</v>
      </c>
      <c r="AJ14">
        <f t="shared" si="1"/>
        <v>0</v>
      </c>
      <c r="AK14">
        <f t="shared" ref="AK14:AK23" si="3">+AK13+AJ14</f>
        <v>0</v>
      </c>
    </row>
    <row r="15" spans="1:37" ht="14.25" x14ac:dyDescent="0.3">
      <c r="B15" s="12">
        <v>45844</v>
      </c>
      <c r="C15" s="12">
        <v>45845</v>
      </c>
      <c r="D15" s="12">
        <v>45846</v>
      </c>
      <c r="E15" s="12">
        <v>45847</v>
      </c>
      <c r="F15" s="12">
        <v>45848</v>
      </c>
      <c r="G15" s="12">
        <v>45849</v>
      </c>
      <c r="H15" s="22">
        <v>45850</v>
      </c>
      <c r="I15" s="11"/>
      <c r="J15" s="12">
        <v>45872</v>
      </c>
      <c r="K15" s="12">
        <v>45873</v>
      </c>
      <c r="L15" s="12">
        <v>45874</v>
      </c>
      <c r="M15" s="12">
        <v>45875</v>
      </c>
      <c r="N15" s="12">
        <v>45876</v>
      </c>
      <c r="O15" s="12">
        <v>45877</v>
      </c>
      <c r="P15" s="22">
        <v>45878</v>
      </c>
      <c r="Q15" s="11"/>
      <c r="R15" s="12">
        <v>45907</v>
      </c>
      <c r="S15" s="12">
        <v>45908</v>
      </c>
      <c r="T15" s="12">
        <v>45909</v>
      </c>
      <c r="U15" s="12">
        <v>45910</v>
      </c>
      <c r="V15" s="12">
        <v>45911</v>
      </c>
      <c r="W15" s="12">
        <v>45912</v>
      </c>
      <c r="X15" s="12">
        <v>45913</v>
      </c>
      <c r="AD15" s="34" t="s">
        <v>44</v>
      </c>
      <c r="AE15">
        <v>0</v>
      </c>
      <c r="AF15">
        <v>0</v>
      </c>
      <c r="AG15">
        <f t="shared" si="0"/>
        <v>0</v>
      </c>
      <c r="AH15">
        <f t="shared" si="2"/>
        <v>0</v>
      </c>
      <c r="AI15">
        <v>0</v>
      </c>
      <c r="AJ15">
        <f t="shared" si="1"/>
        <v>0</v>
      </c>
      <c r="AK15">
        <f t="shared" si="3"/>
        <v>0</v>
      </c>
    </row>
    <row r="16" spans="1:37" ht="14.25" x14ac:dyDescent="0.3">
      <c r="B16" s="12">
        <v>45851</v>
      </c>
      <c r="C16" s="12">
        <v>45852</v>
      </c>
      <c r="D16" s="12">
        <v>45853</v>
      </c>
      <c r="E16" s="12">
        <v>45854</v>
      </c>
      <c r="F16" s="12">
        <v>45855</v>
      </c>
      <c r="G16" s="12">
        <v>45856</v>
      </c>
      <c r="H16" s="12">
        <v>45857</v>
      </c>
      <c r="I16" s="11"/>
      <c r="J16" s="12">
        <v>45879</v>
      </c>
      <c r="K16" s="12">
        <v>45880</v>
      </c>
      <c r="L16" s="12">
        <v>45881</v>
      </c>
      <c r="M16" s="12">
        <v>45882</v>
      </c>
      <c r="N16" s="12">
        <v>45883</v>
      </c>
      <c r="O16" s="12">
        <v>45884</v>
      </c>
      <c r="P16" s="12">
        <v>45885</v>
      </c>
      <c r="Q16" s="11"/>
      <c r="R16" s="12">
        <v>45914</v>
      </c>
      <c r="S16" s="12">
        <v>45915</v>
      </c>
      <c r="T16" s="12">
        <v>45916</v>
      </c>
      <c r="U16" s="12">
        <v>45917</v>
      </c>
      <c r="V16" s="12">
        <v>45918</v>
      </c>
      <c r="W16" s="12">
        <v>45919</v>
      </c>
      <c r="X16" s="22">
        <v>45920</v>
      </c>
      <c r="AD16" s="34" t="s">
        <v>45</v>
      </c>
      <c r="AE16">
        <v>0</v>
      </c>
      <c r="AF16">
        <v>0</v>
      </c>
      <c r="AG16">
        <f t="shared" si="0"/>
        <v>0</v>
      </c>
      <c r="AH16">
        <f t="shared" si="2"/>
        <v>0</v>
      </c>
      <c r="AI16">
        <v>0</v>
      </c>
      <c r="AJ16">
        <f t="shared" si="1"/>
        <v>0</v>
      </c>
      <c r="AK16">
        <f t="shared" si="3"/>
        <v>0</v>
      </c>
    </row>
    <row r="17" spans="2:37" ht="14.25" x14ac:dyDescent="0.3">
      <c r="B17" s="12">
        <v>45858</v>
      </c>
      <c r="C17" s="60">
        <v>45859</v>
      </c>
      <c r="D17" s="60">
        <v>45860</v>
      </c>
      <c r="E17" s="60">
        <v>45861</v>
      </c>
      <c r="F17" s="60">
        <v>45862</v>
      </c>
      <c r="G17" s="60">
        <v>45863</v>
      </c>
      <c r="H17" s="22">
        <v>45864</v>
      </c>
      <c r="I17" s="11"/>
      <c r="J17" s="12">
        <v>45886</v>
      </c>
      <c r="K17" s="12">
        <v>45887</v>
      </c>
      <c r="L17" s="12">
        <v>45888</v>
      </c>
      <c r="M17" s="12">
        <v>45889</v>
      </c>
      <c r="N17" s="12">
        <v>45890</v>
      </c>
      <c r="O17" s="12">
        <v>45891</v>
      </c>
      <c r="P17" s="22">
        <v>45892</v>
      </c>
      <c r="Q17" s="11"/>
      <c r="R17" s="12">
        <v>45921</v>
      </c>
      <c r="S17" s="12">
        <v>45922</v>
      </c>
      <c r="T17" s="12">
        <v>45923</v>
      </c>
      <c r="U17" s="12">
        <v>45924</v>
      </c>
      <c r="V17" s="12">
        <v>45925</v>
      </c>
      <c r="W17" s="12">
        <v>45926</v>
      </c>
      <c r="X17" s="12">
        <v>45927</v>
      </c>
      <c r="AD17" s="34" t="s">
        <v>46</v>
      </c>
      <c r="AE17">
        <v>0</v>
      </c>
      <c r="AF17">
        <v>0</v>
      </c>
      <c r="AG17">
        <f t="shared" si="0"/>
        <v>0</v>
      </c>
      <c r="AH17">
        <f t="shared" si="2"/>
        <v>0</v>
      </c>
      <c r="AI17">
        <v>0</v>
      </c>
      <c r="AJ17">
        <f t="shared" si="1"/>
        <v>0</v>
      </c>
      <c r="AK17">
        <f t="shared" si="3"/>
        <v>0</v>
      </c>
    </row>
    <row r="18" spans="2:37" ht="16.5" x14ac:dyDescent="0.3">
      <c r="B18" s="48">
        <v>45865</v>
      </c>
      <c r="C18" s="55">
        <v>45866</v>
      </c>
      <c r="D18" s="55">
        <v>45867</v>
      </c>
      <c r="E18" s="55">
        <v>45868</v>
      </c>
      <c r="F18" s="55">
        <v>45869</v>
      </c>
      <c r="G18" s="47" t="str">
        <v/>
      </c>
      <c r="H18" s="12" t="str">
        <v/>
      </c>
      <c r="I18" s="11"/>
      <c r="J18" s="12">
        <v>45893</v>
      </c>
      <c r="K18" s="12">
        <v>45894</v>
      </c>
      <c r="L18" s="12">
        <v>45895</v>
      </c>
      <c r="M18" s="12">
        <v>45896</v>
      </c>
      <c r="N18" s="12">
        <v>45897</v>
      </c>
      <c r="O18" s="12">
        <v>45898</v>
      </c>
      <c r="P18" s="12">
        <v>45899</v>
      </c>
      <c r="Q18" s="11"/>
      <c r="R18" s="12">
        <v>45928</v>
      </c>
      <c r="S18" s="12">
        <v>45929</v>
      </c>
      <c r="T18" s="12">
        <v>45930</v>
      </c>
      <c r="U18" s="13" t="str">
        <v/>
      </c>
      <c r="V18" s="13" t="str">
        <v/>
      </c>
      <c r="W18" s="13" t="str">
        <v/>
      </c>
      <c r="X18" s="12" t="str">
        <v/>
      </c>
      <c r="AD18" s="34" t="s">
        <v>47</v>
      </c>
      <c r="AE18">
        <v>0</v>
      </c>
      <c r="AF18">
        <v>0</v>
      </c>
      <c r="AG18">
        <f t="shared" si="0"/>
        <v>0</v>
      </c>
      <c r="AH18">
        <f t="shared" si="2"/>
        <v>0</v>
      </c>
      <c r="AI18">
        <v>0</v>
      </c>
      <c r="AJ18">
        <f t="shared" si="1"/>
        <v>0</v>
      </c>
      <c r="AK18">
        <f t="shared" si="3"/>
        <v>0</v>
      </c>
    </row>
    <row r="19" spans="2:37" ht="16.5" x14ac:dyDescent="0.3">
      <c r="B19" s="12" t="str">
        <v/>
      </c>
      <c r="C19" s="49" t="str">
        <v/>
      </c>
      <c r="D19" s="13" t="str">
        <v/>
      </c>
      <c r="E19" s="13" t="str">
        <v/>
      </c>
      <c r="F19" s="13" t="str">
        <v/>
      </c>
      <c r="G19" s="13" t="str">
        <v/>
      </c>
      <c r="H19" s="12" t="str">
        <v/>
      </c>
      <c r="I19" s="11"/>
      <c r="J19" s="12">
        <v>45900</v>
      </c>
      <c r="K19" s="13" t="str">
        <v/>
      </c>
      <c r="L19" s="13" t="str">
        <v/>
      </c>
      <c r="M19" s="13" t="str">
        <v/>
      </c>
      <c r="N19" s="13" t="str">
        <v/>
      </c>
      <c r="O19" s="13" t="str">
        <v/>
      </c>
      <c r="P19" s="12" t="str">
        <v/>
      </c>
      <c r="Q19" s="11"/>
      <c r="R19" s="12" t="str">
        <v/>
      </c>
      <c r="S19" s="13" t="str">
        <v/>
      </c>
      <c r="T19" s="13" t="str">
        <v/>
      </c>
      <c r="U19" s="13" t="str">
        <v/>
      </c>
      <c r="V19" s="13" t="str">
        <v/>
      </c>
      <c r="W19" s="13" t="str">
        <v/>
      </c>
      <c r="X19" s="12" t="str">
        <v/>
      </c>
      <c r="AD19" s="34" t="s">
        <v>48</v>
      </c>
      <c r="AE19">
        <v>0</v>
      </c>
      <c r="AF19">
        <v>0</v>
      </c>
      <c r="AG19">
        <f t="shared" si="0"/>
        <v>0</v>
      </c>
      <c r="AH19">
        <f t="shared" si="2"/>
        <v>0</v>
      </c>
      <c r="AI19">
        <v>0</v>
      </c>
      <c r="AJ19">
        <f t="shared" si="1"/>
        <v>0</v>
      </c>
      <c r="AK19">
        <f t="shared" si="3"/>
        <v>0</v>
      </c>
    </row>
    <row r="20" spans="2:37" s="28" customFormat="1" ht="14.25" x14ac:dyDescent="0.3">
      <c r="B20" s="29" t="s">
        <v>73</v>
      </c>
      <c r="C20" s="29"/>
      <c r="D20" s="25"/>
      <c r="E20" s="25"/>
      <c r="F20" s="25"/>
      <c r="G20" s="25"/>
      <c r="H20" s="26">
        <v>5</v>
      </c>
      <c r="I20" s="11"/>
      <c r="J20" s="57" t="s">
        <v>74</v>
      </c>
      <c r="K20" s="57"/>
      <c r="L20" s="57"/>
      <c r="M20" s="57"/>
      <c r="N20" s="29"/>
      <c r="O20" s="25"/>
      <c r="P20" s="26">
        <v>20</v>
      </c>
      <c r="Q20" s="11"/>
      <c r="R20" s="29" t="s">
        <v>75</v>
      </c>
      <c r="S20" s="29"/>
      <c r="T20" s="25"/>
      <c r="U20" s="25"/>
      <c r="V20" s="25"/>
      <c r="W20" s="25"/>
      <c r="X20" s="26">
        <v>21</v>
      </c>
      <c r="AD20" s="34" t="s">
        <v>49</v>
      </c>
      <c r="AE20">
        <v>0</v>
      </c>
      <c r="AF20">
        <v>0</v>
      </c>
      <c r="AG20">
        <f t="shared" si="0"/>
        <v>0</v>
      </c>
      <c r="AH20">
        <f t="shared" si="2"/>
        <v>0</v>
      </c>
      <c r="AI20">
        <v>0</v>
      </c>
      <c r="AJ20">
        <f t="shared" si="1"/>
        <v>0</v>
      </c>
      <c r="AK20">
        <f t="shared" si="3"/>
        <v>0</v>
      </c>
    </row>
    <row r="21" spans="2:37" s="28" customFormat="1" ht="14.25" x14ac:dyDescent="0.3">
      <c r="B21" s="29" t="s">
        <v>10</v>
      </c>
      <c r="C21" s="29"/>
      <c r="D21" s="25"/>
      <c r="E21" s="25"/>
      <c r="F21" s="25"/>
      <c r="G21" s="25"/>
      <c r="H21" s="26">
        <v>4</v>
      </c>
      <c r="I21" s="11"/>
      <c r="J21" s="29" t="s">
        <v>10</v>
      </c>
      <c r="K21" s="29"/>
      <c r="L21" s="25"/>
      <c r="M21" s="25"/>
      <c r="N21" s="25"/>
      <c r="O21" s="25"/>
      <c r="P21" s="26">
        <v>1</v>
      </c>
      <c r="Q21" s="11"/>
      <c r="R21" s="29" t="s">
        <v>10</v>
      </c>
      <c r="S21" s="29"/>
      <c r="T21" s="25"/>
      <c r="U21" s="25"/>
      <c r="V21" s="25"/>
      <c r="W21" s="25"/>
      <c r="X21" s="26">
        <v>0</v>
      </c>
      <c r="AD21" s="34" t="s">
        <v>50</v>
      </c>
      <c r="AE21">
        <v>0</v>
      </c>
      <c r="AF21">
        <v>0</v>
      </c>
      <c r="AG21">
        <f t="shared" si="0"/>
        <v>0</v>
      </c>
      <c r="AH21">
        <f t="shared" si="2"/>
        <v>0</v>
      </c>
      <c r="AI21">
        <v>0</v>
      </c>
      <c r="AJ21">
        <f t="shared" si="1"/>
        <v>0</v>
      </c>
      <c r="AK21">
        <f t="shared" si="3"/>
        <v>0</v>
      </c>
    </row>
    <row r="22" spans="2:37" ht="9" customHeight="1" x14ac:dyDescent="0.3">
      <c r="B22" s="10"/>
      <c r="C22" s="10"/>
      <c r="D22" s="10"/>
      <c r="E22" s="10"/>
      <c r="F22" s="10"/>
      <c r="G22" s="10"/>
      <c r="H22" s="10"/>
      <c r="I22" s="10"/>
      <c r="J22" s="10"/>
      <c r="K22" s="10"/>
      <c r="L22" s="25"/>
      <c r="M22" s="25"/>
      <c r="N22" s="25"/>
      <c r="O22" s="25"/>
      <c r="P22" s="10"/>
      <c r="Q22" s="10"/>
      <c r="R22" s="10"/>
      <c r="S22" s="10"/>
      <c r="T22" s="10"/>
      <c r="U22" s="10"/>
      <c r="V22" s="10"/>
      <c r="W22" s="10"/>
      <c r="X22" s="10"/>
      <c r="AD22" s="34" t="s">
        <v>51</v>
      </c>
      <c r="AE22">
        <v>0</v>
      </c>
      <c r="AF22">
        <v>0</v>
      </c>
      <c r="AG22">
        <f t="shared" si="0"/>
        <v>0</v>
      </c>
      <c r="AH22">
        <f t="shared" si="2"/>
        <v>0</v>
      </c>
      <c r="AI22">
        <v>0</v>
      </c>
      <c r="AJ22">
        <f t="shared" si="1"/>
        <v>0</v>
      </c>
      <c r="AK22">
        <f t="shared" si="3"/>
        <v>0</v>
      </c>
    </row>
    <row r="23" spans="2:37" ht="17.25" x14ac:dyDescent="0.3">
      <c r="B23" s="61">
        <f>DATE(YEAR(R12+35),MONTH(R12+35),1)</f>
        <v>45931</v>
      </c>
      <c r="C23" s="62"/>
      <c r="D23" s="62"/>
      <c r="E23" s="62"/>
      <c r="F23" s="62"/>
      <c r="G23" s="62"/>
      <c r="H23" s="62"/>
      <c r="I23" s="14"/>
      <c r="J23" s="61">
        <f>DATE(YEAR(B23+35),MONTH(B23+35),1)</f>
        <v>45962</v>
      </c>
      <c r="K23" s="62"/>
      <c r="L23" s="62"/>
      <c r="M23" s="62"/>
      <c r="N23" s="62"/>
      <c r="O23" s="62"/>
      <c r="P23" s="62"/>
      <c r="Q23" s="14"/>
      <c r="R23" s="61">
        <f>DATE(YEAR(J23+35),MONTH(J23+35),1)</f>
        <v>45992</v>
      </c>
      <c r="S23" s="62"/>
      <c r="T23" s="62"/>
      <c r="U23" s="62"/>
      <c r="V23" s="62"/>
      <c r="W23" s="62"/>
      <c r="X23" s="62"/>
      <c r="AD23" s="34" t="s">
        <v>52</v>
      </c>
      <c r="AE23">
        <v>0</v>
      </c>
      <c r="AF23">
        <v>0</v>
      </c>
      <c r="AG23">
        <f t="shared" si="0"/>
        <v>0</v>
      </c>
      <c r="AH23">
        <f t="shared" si="2"/>
        <v>0</v>
      </c>
      <c r="AI23">
        <v>0</v>
      </c>
      <c r="AJ23">
        <f t="shared" si="1"/>
        <v>0</v>
      </c>
      <c r="AK23">
        <f t="shared" si="3"/>
        <v>0</v>
      </c>
    </row>
    <row r="24" spans="2:37" ht="13.5" x14ac:dyDescent="0.25">
      <c r="B24" s="17" t="str">
        <f>IF(startday=1,INDEX(weekDayNames,1),INDEX(weekDayNames,2))</f>
        <v>Su</v>
      </c>
      <c r="C24" s="16" t="str">
        <f>IF(startday=1,INDEX(weekDayNames,2),INDEX(weekDayNames,3))</f>
        <v>M</v>
      </c>
      <c r="D24" s="16" t="str">
        <f>IF(startday=1,INDEX(weekDayNames,3),INDEX(weekDayNames,4))</f>
        <v>Tu</v>
      </c>
      <c r="E24" s="16" t="str">
        <f>IF(startday=1,INDEX(weekDayNames,4),INDEX(weekDayNames,5))</f>
        <v>W</v>
      </c>
      <c r="F24" s="16" t="str">
        <f>IF(startday=1,INDEX(weekDayNames,5),INDEX(weekDayNames,6))</f>
        <v>Th</v>
      </c>
      <c r="G24" s="16" t="str">
        <f>IF(startday=1,INDEX(weekDayNames,6),INDEX(weekDayNames,7))</f>
        <v>F</v>
      </c>
      <c r="H24" s="18" t="str">
        <f>IF(startday=1,INDEX(weekDayNames,7),INDEX(weekDayNames,1))</f>
        <v>Sa</v>
      </c>
      <c r="I24" s="10"/>
      <c r="J24" s="17" t="str">
        <f>IF(startday=1,INDEX(weekDayNames,1),INDEX(weekDayNames,2))</f>
        <v>Su</v>
      </c>
      <c r="K24" s="16" t="str">
        <f>IF(startday=1,INDEX(weekDayNames,2),INDEX(weekDayNames,3))</f>
        <v>M</v>
      </c>
      <c r="L24" s="16" t="str">
        <f>IF(startday=1,INDEX(weekDayNames,3),INDEX(weekDayNames,4))</f>
        <v>Tu</v>
      </c>
      <c r="M24" s="16" t="str">
        <f>IF(startday=1,INDEX(weekDayNames,4),INDEX(weekDayNames,5))</f>
        <v>W</v>
      </c>
      <c r="N24" s="16" t="str">
        <f>IF(startday=1,INDEX(weekDayNames,5),INDEX(weekDayNames,6))</f>
        <v>Th</v>
      </c>
      <c r="O24" s="16" t="str">
        <f>IF(startday=1,INDEX(weekDayNames,6),INDEX(weekDayNames,7))</f>
        <v>F</v>
      </c>
      <c r="P24" s="18" t="str">
        <f>IF(startday=1,INDEX(weekDayNames,7),INDEX(weekDayNames,1))</f>
        <v>Sa</v>
      </c>
      <c r="Q24" s="10"/>
      <c r="R24" s="17" t="str">
        <f>IF(startday=1,INDEX(weekDayNames,1),INDEX(weekDayNames,2))</f>
        <v>Su</v>
      </c>
      <c r="S24" s="16" t="str">
        <f>IF(startday=1,INDEX(weekDayNames,2),INDEX(weekDayNames,3))</f>
        <v>M</v>
      </c>
      <c r="T24" s="16" t="str">
        <f>IF(startday=1,INDEX(weekDayNames,3),INDEX(weekDayNames,4))</f>
        <v>Tu</v>
      </c>
      <c r="U24" s="16" t="str">
        <f>IF(startday=1,INDEX(weekDayNames,4),INDEX(weekDayNames,5))</f>
        <v>W</v>
      </c>
      <c r="V24" s="16" t="str">
        <f>IF(startday=1,INDEX(weekDayNames,5),INDEX(weekDayNames,6))</f>
        <v>Th</v>
      </c>
      <c r="W24" s="16" t="str">
        <f>IF(startday=1,INDEX(weekDayNames,6),INDEX(weekDayNames,7))</f>
        <v>F</v>
      </c>
      <c r="X24" s="18" t="str">
        <f>IF(startday=1,INDEX(weekDayNames,7),INDEX(weekDayNames,1))</f>
        <v>Sa</v>
      </c>
      <c r="AE24">
        <f>SUM(AE12:AE23)</f>
        <v>0</v>
      </c>
      <c r="AF24">
        <f t="shared" ref="AF24:AK24" si="4">SUM(AF12:AF23)</f>
        <v>0</v>
      </c>
      <c r="AG24">
        <f t="shared" si="4"/>
        <v>0</v>
      </c>
      <c r="AH24">
        <f t="shared" si="4"/>
        <v>0</v>
      </c>
      <c r="AI24">
        <f t="shared" si="4"/>
        <v>0</v>
      </c>
      <c r="AJ24">
        <f t="shared" si="4"/>
        <v>0</v>
      </c>
      <c r="AK24">
        <f t="shared" si="4"/>
        <v>0</v>
      </c>
    </row>
    <row r="25" spans="2:37" ht="16.5" x14ac:dyDescent="0.3">
      <c r="B25" s="12" t="str">
        <f t="array" ref="B25:H30">IF(MONTH(B23)&lt;&gt;MONTH(DATE(YEAR(B23),MONTH(B23),1)-WEEKDAY(DATE(YEAR(B23),MONTH(B23),1),startday)+(WeekNo-1)*7+WeekDay),"",DATE(YEAR(B23),MONTH(B23),1)-WEEKDAY(DATE(YEAR(B23),MONTH(B23),1),startday)+(WeekNo-1)*7+WeekDay)</f>
        <v/>
      </c>
      <c r="C25" s="13" t="str">
        <v/>
      </c>
      <c r="D25" s="12" t="str">
        <v/>
      </c>
      <c r="E25" s="12">
        <v>45931</v>
      </c>
      <c r="F25" s="12">
        <v>45932</v>
      </c>
      <c r="G25" s="12">
        <v>45933</v>
      </c>
      <c r="H25" s="22">
        <v>45934</v>
      </c>
      <c r="I25" s="11"/>
      <c r="J25" s="12" t="str">
        <f t="array" ref="J25:P30">IF(MONTH(J23)&lt;&gt;MONTH(DATE(YEAR(J23),MONTH(J23),1)-WEEKDAY(DATE(YEAR(J23),MONTH(J23),1),startday)+(WeekNo-1)*7+WeekDay),"",DATE(YEAR(J23),MONTH(J23),1)-WEEKDAY(DATE(YEAR(J23),MONTH(J23),1),startday)+(WeekNo-1)*7+WeekDay)</f>
        <v/>
      </c>
      <c r="K25" s="13" t="str">
        <v/>
      </c>
      <c r="L25" s="13" t="str">
        <v/>
      </c>
      <c r="M25" s="13" t="str">
        <v/>
      </c>
      <c r="N25" s="13" t="str">
        <v/>
      </c>
      <c r="O25" s="12" t="str">
        <v/>
      </c>
      <c r="P25" s="22">
        <v>45962</v>
      </c>
      <c r="Q25" s="11"/>
      <c r="R25" s="12" t="str">
        <f t="array" ref="R25:X30">IF(MONTH(R23)&lt;&gt;MONTH(DATE(YEAR(R23),MONTH(R23),1)-WEEKDAY(DATE(YEAR(R23),MONTH(R23),1),startday)+(WeekNo-1)*7+WeekDay),"",DATE(YEAR(R23),MONTH(R23),1)-WEEKDAY(DATE(YEAR(R23),MONTH(R23),1),startday)+(WeekNo-1)*7+WeekDay)</f>
        <v/>
      </c>
      <c r="S25" s="12">
        <v>45992</v>
      </c>
      <c r="T25" s="12">
        <v>45993</v>
      </c>
      <c r="U25" s="12">
        <v>45994</v>
      </c>
      <c r="V25" s="12">
        <v>45995</v>
      </c>
      <c r="W25" s="12">
        <v>45996</v>
      </c>
      <c r="X25" s="12">
        <v>45997</v>
      </c>
    </row>
    <row r="26" spans="2:37" ht="14.25" x14ac:dyDescent="0.3">
      <c r="B26" s="12">
        <v>45935</v>
      </c>
      <c r="C26" s="12">
        <v>45936</v>
      </c>
      <c r="D26" s="12">
        <v>45937</v>
      </c>
      <c r="E26" s="12">
        <v>45938</v>
      </c>
      <c r="F26" s="12">
        <v>45939</v>
      </c>
      <c r="G26" s="54">
        <v>45940</v>
      </c>
      <c r="H26" s="12">
        <v>45941</v>
      </c>
      <c r="I26" s="11"/>
      <c r="J26" s="12">
        <v>45963</v>
      </c>
      <c r="K26" s="12">
        <v>45964</v>
      </c>
      <c r="L26" s="54">
        <v>45965</v>
      </c>
      <c r="M26" s="12">
        <v>45966</v>
      </c>
      <c r="N26" s="12">
        <v>45967</v>
      </c>
      <c r="O26" s="12">
        <v>45968</v>
      </c>
      <c r="P26" s="12">
        <v>45969</v>
      </c>
      <c r="Q26" s="11"/>
      <c r="R26" s="12">
        <v>45998</v>
      </c>
      <c r="S26" s="12">
        <v>45999</v>
      </c>
      <c r="T26" s="12">
        <v>46000</v>
      </c>
      <c r="U26" s="12">
        <v>46001</v>
      </c>
      <c r="V26" s="12">
        <v>46002</v>
      </c>
      <c r="W26" s="12">
        <v>46003</v>
      </c>
      <c r="X26" s="22">
        <v>46004</v>
      </c>
    </row>
    <row r="27" spans="2:37" ht="14.25" x14ac:dyDescent="0.3">
      <c r="B27" s="12">
        <v>45942</v>
      </c>
      <c r="C27" s="12">
        <v>45943</v>
      </c>
      <c r="D27" s="12">
        <v>45944</v>
      </c>
      <c r="E27" s="12">
        <v>45945</v>
      </c>
      <c r="F27" s="12">
        <v>45946</v>
      </c>
      <c r="G27" s="12">
        <v>45947</v>
      </c>
      <c r="H27" s="22">
        <v>45948</v>
      </c>
      <c r="I27" s="11"/>
      <c r="J27" s="12">
        <v>45970</v>
      </c>
      <c r="K27" s="12">
        <v>45971</v>
      </c>
      <c r="L27" s="12">
        <v>45972</v>
      </c>
      <c r="M27" s="12">
        <v>45973</v>
      </c>
      <c r="N27" s="12">
        <v>45974</v>
      </c>
      <c r="O27" s="12">
        <v>45975</v>
      </c>
      <c r="P27" s="22">
        <v>45976</v>
      </c>
      <c r="Q27" s="11"/>
      <c r="R27" s="12">
        <v>46005</v>
      </c>
      <c r="S27" s="12">
        <v>46006</v>
      </c>
      <c r="T27" s="12">
        <v>46007</v>
      </c>
      <c r="U27" s="12">
        <v>46008</v>
      </c>
      <c r="V27" s="12">
        <v>46009</v>
      </c>
      <c r="W27" s="12">
        <v>46010</v>
      </c>
      <c r="X27" s="12">
        <v>46011</v>
      </c>
    </row>
    <row r="28" spans="2:37" ht="14.25" x14ac:dyDescent="0.3">
      <c r="B28" s="12">
        <v>45949</v>
      </c>
      <c r="C28" s="12">
        <v>45950</v>
      </c>
      <c r="D28" s="12">
        <v>45951</v>
      </c>
      <c r="E28" s="12">
        <v>45952</v>
      </c>
      <c r="F28" s="12">
        <v>45953</v>
      </c>
      <c r="G28" s="12">
        <v>45954</v>
      </c>
      <c r="H28" s="12">
        <v>45955</v>
      </c>
      <c r="I28" s="11"/>
      <c r="J28" s="12">
        <v>45977</v>
      </c>
      <c r="K28" s="12">
        <v>45978</v>
      </c>
      <c r="L28" s="12">
        <v>45979</v>
      </c>
      <c r="M28" s="12">
        <v>45980</v>
      </c>
      <c r="N28" s="12">
        <v>45981</v>
      </c>
      <c r="O28" s="12">
        <v>45982</v>
      </c>
      <c r="P28" s="12">
        <v>45983</v>
      </c>
      <c r="Q28" s="11"/>
      <c r="R28" s="12">
        <v>46012</v>
      </c>
      <c r="S28" s="54">
        <v>46013</v>
      </c>
      <c r="T28" s="54">
        <v>46014</v>
      </c>
      <c r="U28" s="54">
        <v>46015</v>
      </c>
      <c r="V28" s="54">
        <v>46016</v>
      </c>
      <c r="W28" s="54">
        <v>46017</v>
      </c>
      <c r="X28" s="22">
        <v>46018</v>
      </c>
    </row>
    <row r="29" spans="2:37" ht="16.5" x14ac:dyDescent="0.3">
      <c r="B29" s="12">
        <v>45956</v>
      </c>
      <c r="C29" s="12">
        <v>45957</v>
      </c>
      <c r="D29" s="12">
        <v>45958</v>
      </c>
      <c r="E29" s="12">
        <v>45959</v>
      </c>
      <c r="F29" s="12">
        <v>45960</v>
      </c>
      <c r="G29" s="12">
        <v>45961</v>
      </c>
      <c r="H29" s="12" t="str">
        <v/>
      </c>
      <c r="I29" s="11"/>
      <c r="J29" s="12">
        <v>45984</v>
      </c>
      <c r="K29" s="58">
        <v>45985</v>
      </c>
      <c r="L29" s="58">
        <v>45986</v>
      </c>
      <c r="M29" s="54">
        <v>45987</v>
      </c>
      <c r="N29" s="54">
        <v>45988</v>
      </c>
      <c r="O29" s="54">
        <v>45989</v>
      </c>
      <c r="P29" s="22">
        <v>45990</v>
      </c>
      <c r="Q29" s="11"/>
      <c r="R29" s="12">
        <v>46019</v>
      </c>
      <c r="S29" s="54">
        <v>46020</v>
      </c>
      <c r="T29" s="54">
        <v>46021</v>
      </c>
      <c r="U29" s="54">
        <v>46022</v>
      </c>
      <c r="V29" s="37" t="str">
        <v/>
      </c>
      <c r="W29" s="13" t="str">
        <v/>
      </c>
      <c r="X29" s="12" t="str">
        <v/>
      </c>
    </row>
    <row r="30" spans="2:37" ht="16.5" x14ac:dyDescent="0.3">
      <c r="B30" s="12" t="str">
        <v/>
      </c>
      <c r="C30" s="13" t="str">
        <v/>
      </c>
      <c r="D30" s="13" t="str">
        <v/>
      </c>
      <c r="E30" s="13" t="str">
        <v/>
      </c>
      <c r="F30" s="13" t="str">
        <v/>
      </c>
      <c r="G30" s="13" t="str">
        <v/>
      </c>
      <c r="H30" s="12" t="str">
        <v/>
      </c>
      <c r="I30" s="11"/>
      <c r="J30" s="12">
        <v>45991</v>
      </c>
      <c r="K30" s="13" t="str">
        <v/>
      </c>
      <c r="L30" s="13" t="str">
        <v/>
      </c>
      <c r="M30" s="13" t="str">
        <v/>
      </c>
      <c r="N30" s="13" t="str">
        <v/>
      </c>
      <c r="O30" s="23" t="str">
        <v/>
      </c>
      <c r="P30" s="12" t="str">
        <v/>
      </c>
      <c r="Q30" s="11"/>
      <c r="R30" s="12" t="str">
        <v/>
      </c>
      <c r="S30" s="24" t="str">
        <v/>
      </c>
      <c r="T30" s="13" t="str">
        <v/>
      </c>
      <c r="U30" s="13" t="str">
        <v/>
      </c>
      <c r="V30" s="13" t="str">
        <v/>
      </c>
      <c r="W30" s="13" t="str">
        <v/>
      </c>
      <c r="X30" s="12" t="str">
        <v/>
      </c>
    </row>
    <row r="31" spans="2:37" s="28" customFormat="1" ht="14.25" x14ac:dyDescent="0.3">
      <c r="B31" s="29" t="s">
        <v>76</v>
      </c>
      <c r="C31" s="29"/>
      <c r="D31" s="25"/>
      <c r="E31" s="25"/>
      <c r="F31" s="25"/>
      <c r="G31" s="25"/>
      <c r="H31" s="26">
        <v>22</v>
      </c>
      <c r="I31" s="11"/>
      <c r="J31" s="29" t="s">
        <v>77</v>
      </c>
      <c r="K31" s="29"/>
      <c r="L31" s="25"/>
      <c r="M31" s="25"/>
      <c r="N31" s="25"/>
      <c r="O31" s="25"/>
      <c r="P31" s="26">
        <v>16</v>
      </c>
      <c r="Q31" s="11"/>
      <c r="R31" s="29" t="s">
        <v>78</v>
      </c>
      <c r="S31" s="29"/>
      <c r="T31" s="25"/>
      <c r="U31" s="25"/>
      <c r="V31" s="25"/>
      <c r="W31" s="25"/>
      <c r="X31" s="26">
        <v>15</v>
      </c>
      <c r="Y31" s="28">
        <f>+P20+X20+H31+P31+X31</f>
        <v>94</v>
      </c>
    </row>
    <row r="32" spans="2:37" s="28" customFormat="1" ht="14.25" x14ac:dyDescent="0.3">
      <c r="B32" s="29" t="s">
        <v>10</v>
      </c>
      <c r="C32" s="29"/>
      <c r="D32" s="25"/>
      <c r="E32" s="25"/>
      <c r="F32" s="25"/>
      <c r="G32" s="25"/>
      <c r="H32" s="26">
        <v>0</v>
      </c>
      <c r="I32" s="11"/>
      <c r="J32" s="29" t="s">
        <v>10</v>
      </c>
      <c r="K32" s="29"/>
      <c r="L32" s="25"/>
      <c r="M32" s="25"/>
      <c r="N32" s="25"/>
      <c r="O32" s="25"/>
      <c r="P32" s="26">
        <v>0</v>
      </c>
      <c r="Q32" s="11"/>
      <c r="R32" s="29" t="s">
        <v>10</v>
      </c>
      <c r="S32" s="29"/>
      <c r="T32" s="25"/>
      <c r="U32" s="25"/>
      <c r="V32" s="25"/>
      <c r="W32" s="25"/>
      <c r="X32" s="26">
        <v>0</v>
      </c>
    </row>
    <row r="33" spans="2:24" ht="9" customHeight="1" x14ac:dyDescent="0.25">
      <c r="B33" s="10"/>
      <c r="C33" s="10"/>
      <c r="D33" s="10"/>
      <c r="E33" s="10"/>
      <c r="F33" s="10"/>
      <c r="G33" s="10"/>
      <c r="H33" s="10"/>
      <c r="I33" s="10"/>
      <c r="J33" s="10"/>
      <c r="K33" s="10"/>
      <c r="L33" s="10"/>
      <c r="M33" s="10"/>
      <c r="N33" s="10"/>
      <c r="O33" s="10"/>
      <c r="P33" s="10"/>
      <c r="Q33" s="10"/>
      <c r="R33" s="10"/>
      <c r="S33" s="10"/>
      <c r="T33" s="10"/>
      <c r="U33" s="10"/>
      <c r="V33" s="10"/>
      <c r="W33" s="10"/>
      <c r="X33" s="10"/>
    </row>
    <row r="34" spans="2:24" ht="17.25" x14ac:dyDescent="0.3">
      <c r="B34" s="61">
        <f>DATE(YEAR(R23+35),MONTH(R23+35),1)</f>
        <v>46023</v>
      </c>
      <c r="C34" s="62"/>
      <c r="D34" s="62"/>
      <c r="E34" s="62"/>
      <c r="F34" s="62"/>
      <c r="G34" s="62"/>
      <c r="H34" s="62"/>
      <c r="I34" s="15"/>
      <c r="J34" s="61">
        <f>DATE(YEAR(B34+35),MONTH(B34+35),1)</f>
        <v>46054</v>
      </c>
      <c r="K34" s="62"/>
      <c r="L34" s="62"/>
      <c r="M34" s="62"/>
      <c r="N34" s="62"/>
      <c r="O34" s="62"/>
      <c r="P34" s="62"/>
      <c r="Q34" s="15"/>
      <c r="R34" s="61">
        <f>DATE(YEAR(J34+35),MONTH(J34+35),1)</f>
        <v>46082</v>
      </c>
      <c r="S34" s="62"/>
      <c r="T34" s="62"/>
      <c r="U34" s="62"/>
      <c r="V34" s="62"/>
      <c r="W34" s="62"/>
      <c r="X34" s="62"/>
    </row>
    <row r="35" spans="2:24" ht="13.5" x14ac:dyDescent="0.25">
      <c r="B35" s="17" t="str">
        <f>IF(startday=1,INDEX(weekDayNames,1),INDEX(weekDayNames,2))</f>
        <v>Su</v>
      </c>
      <c r="C35" s="16" t="str">
        <f>IF(startday=1,INDEX(weekDayNames,2),INDEX(weekDayNames,3))</f>
        <v>M</v>
      </c>
      <c r="D35" s="16" t="str">
        <f>IF(startday=1,INDEX(weekDayNames,3),INDEX(weekDayNames,4))</f>
        <v>Tu</v>
      </c>
      <c r="E35" s="16" t="str">
        <f>IF(startday=1,INDEX(weekDayNames,4),INDEX(weekDayNames,5))</f>
        <v>W</v>
      </c>
      <c r="F35" s="16" t="str">
        <f>IF(startday=1,INDEX(weekDayNames,5),INDEX(weekDayNames,6))</f>
        <v>Th</v>
      </c>
      <c r="G35" s="16" t="str">
        <f>IF(startday=1,INDEX(weekDayNames,6),INDEX(weekDayNames,7))</f>
        <v>F</v>
      </c>
      <c r="H35" s="18" t="str">
        <f>IF(startday=1,INDEX(weekDayNames,7),INDEX(weekDayNames,1))</f>
        <v>Sa</v>
      </c>
      <c r="I35" s="10"/>
      <c r="J35" s="17" t="str">
        <f>IF(startday=1,INDEX(weekDayNames,1),INDEX(weekDayNames,2))</f>
        <v>Su</v>
      </c>
      <c r="K35" s="16" t="str">
        <f>IF(startday=1,INDEX(weekDayNames,2),INDEX(weekDayNames,3))</f>
        <v>M</v>
      </c>
      <c r="L35" s="16" t="str">
        <f>IF(startday=1,INDEX(weekDayNames,3),INDEX(weekDayNames,4))</f>
        <v>Tu</v>
      </c>
      <c r="M35" s="16" t="str">
        <f>IF(startday=1,INDEX(weekDayNames,4),INDEX(weekDayNames,5))</f>
        <v>W</v>
      </c>
      <c r="N35" s="16" t="str">
        <f>IF(startday=1,INDEX(weekDayNames,5),INDEX(weekDayNames,6))</f>
        <v>Th</v>
      </c>
      <c r="O35" s="16" t="str">
        <f>IF(startday=1,INDEX(weekDayNames,6),INDEX(weekDayNames,7))</f>
        <v>F</v>
      </c>
      <c r="P35" s="18" t="str">
        <f>IF(startday=1,INDEX(weekDayNames,7),INDEX(weekDayNames,1))</f>
        <v>Sa</v>
      </c>
      <c r="Q35" s="10"/>
      <c r="R35" s="17" t="str">
        <f>IF(startday=1,INDEX(weekDayNames,1),INDEX(weekDayNames,2))</f>
        <v>Su</v>
      </c>
      <c r="S35" s="16" t="str">
        <f>IF(startday=1,INDEX(weekDayNames,2),INDEX(weekDayNames,3))</f>
        <v>M</v>
      </c>
      <c r="T35" s="16" t="str">
        <f>IF(startday=1,INDEX(weekDayNames,3),INDEX(weekDayNames,4))</f>
        <v>Tu</v>
      </c>
      <c r="U35" s="16" t="str">
        <f>IF(startday=1,INDEX(weekDayNames,4),INDEX(weekDayNames,5))</f>
        <v>W</v>
      </c>
      <c r="V35" s="16" t="str">
        <f>IF(startday=1,INDEX(weekDayNames,5),INDEX(weekDayNames,6))</f>
        <v>Th</v>
      </c>
      <c r="W35" s="16" t="str">
        <f>IF(startday=1,INDEX(weekDayNames,6),INDEX(weekDayNames,7))</f>
        <v>F</v>
      </c>
      <c r="X35" s="18" t="str">
        <f>IF(startday=1,INDEX(weekDayNames,7),INDEX(weekDayNames,1))</f>
        <v>Sa</v>
      </c>
    </row>
    <row r="36" spans="2:24" ht="16.5" x14ac:dyDescent="0.3">
      <c r="B36" s="12" t="str">
        <f t="array" ref="B36:H41">IF(MONTH(B34)&lt;&gt;MONTH(DATE(YEAR(B34),MONTH(B34),1)-WEEKDAY(DATE(YEAR(B34),MONTH(B34),1),startday)+(WeekNo-1)*7+WeekDay),"",DATE(YEAR(B34),MONTH(B34),1)-WEEKDAY(DATE(YEAR(B34),MONTH(B34),1),startday)+(WeekNo-1)*7+WeekDay)</f>
        <v/>
      </c>
      <c r="C36" s="37" t="str">
        <v/>
      </c>
      <c r="D36" s="37" t="str">
        <v/>
      </c>
      <c r="E36" s="54" t="str">
        <v/>
      </c>
      <c r="F36" s="54">
        <v>46023</v>
      </c>
      <c r="G36" s="54">
        <v>46024</v>
      </c>
      <c r="H36" s="12">
        <v>46025</v>
      </c>
      <c r="I36" s="10"/>
      <c r="J36" s="12">
        <f t="array" ref="J36:P41">IF(MONTH(J34)&lt;&gt;MONTH(DATE(YEAR(J34),MONTH(J34),1)-WEEKDAY(DATE(YEAR(J34),MONTH(J34),1),startday)+(WeekNo-1)*7+WeekDay),"",DATE(YEAR(J34),MONTH(J34),1)-WEEKDAY(DATE(YEAR(J34),MONTH(J34),1),startday)+(WeekNo-1)*7+WeekDay)</f>
        <v>46054</v>
      </c>
      <c r="K36" s="12">
        <v>46055</v>
      </c>
      <c r="L36" s="12">
        <v>46056</v>
      </c>
      <c r="M36" s="12">
        <v>46057</v>
      </c>
      <c r="N36" s="12">
        <v>46058</v>
      </c>
      <c r="O36" s="12">
        <v>46059</v>
      </c>
      <c r="P36" s="12">
        <v>46060</v>
      </c>
      <c r="Q36" s="10"/>
      <c r="R36" s="12">
        <f t="array" ref="R36:X41">IF(MONTH(R34)&lt;&gt;MONTH(DATE(YEAR(R34),MONTH(R34),1)-WEEKDAY(DATE(YEAR(R34),MONTH(R34),1),startday)+(WeekNo-1)*7+WeekDay),"",DATE(YEAR(R34),MONTH(R34),1)-WEEKDAY(DATE(YEAR(R34),MONTH(R34),1),startday)+(WeekNo-1)*7+WeekDay)</f>
        <v>46082</v>
      </c>
      <c r="S36" s="12">
        <v>46083</v>
      </c>
      <c r="T36" s="12">
        <v>46084</v>
      </c>
      <c r="U36" s="12">
        <v>46085</v>
      </c>
      <c r="V36" s="12">
        <v>46086</v>
      </c>
      <c r="W36" s="12">
        <v>46087</v>
      </c>
      <c r="X36" s="12">
        <v>46088</v>
      </c>
    </row>
    <row r="37" spans="2:24" ht="14.25" x14ac:dyDescent="0.3">
      <c r="B37" s="12">
        <v>46026</v>
      </c>
      <c r="C37" s="55">
        <v>46027</v>
      </c>
      <c r="D37" s="12">
        <v>46028</v>
      </c>
      <c r="E37" s="12">
        <v>46029</v>
      </c>
      <c r="F37" s="12">
        <v>46030</v>
      </c>
      <c r="G37" s="12">
        <v>46031</v>
      </c>
      <c r="H37" s="22">
        <v>46032</v>
      </c>
      <c r="I37" s="10"/>
      <c r="J37" s="12">
        <v>46061</v>
      </c>
      <c r="K37" s="12">
        <v>46062</v>
      </c>
      <c r="L37" s="12">
        <v>46063</v>
      </c>
      <c r="M37" s="12">
        <v>46064</v>
      </c>
      <c r="N37" s="12">
        <v>46065</v>
      </c>
      <c r="O37" s="12">
        <v>46066</v>
      </c>
      <c r="P37" s="22">
        <v>46067</v>
      </c>
      <c r="Q37" s="10"/>
      <c r="R37" s="12">
        <v>46089</v>
      </c>
      <c r="S37" s="12">
        <v>46090</v>
      </c>
      <c r="T37" s="12">
        <v>46091</v>
      </c>
      <c r="U37" s="12">
        <v>46092</v>
      </c>
      <c r="V37" s="12">
        <v>46093</v>
      </c>
      <c r="W37" s="12">
        <v>46094</v>
      </c>
      <c r="X37" s="22">
        <v>46095</v>
      </c>
    </row>
    <row r="38" spans="2:24" ht="14.25" x14ac:dyDescent="0.3">
      <c r="B38" s="12">
        <v>46033</v>
      </c>
      <c r="C38" s="12">
        <v>46034</v>
      </c>
      <c r="D38" s="12">
        <v>46035</v>
      </c>
      <c r="E38" s="12">
        <v>46036</v>
      </c>
      <c r="F38" s="12">
        <v>46037</v>
      </c>
      <c r="G38" s="12">
        <v>46038</v>
      </c>
      <c r="H38" s="12">
        <v>46039</v>
      </c>
      <c r="I38" s="10"/>
      <c r="J38" s="12">
        <v>46068</v>
      </c>
      <c r="K38" s="54">
        <v>46069</v>
      </c>
      <c r="L38" s="12">
        <v>46070</v>
      </c>
      <c r="M38" s="12">
        <v>46071</v>
      </c>
      <c r="N38" s="12">
        <v>46072</v>
      </c>
      <c r="O38" s="12">
        <v>46073</v>
      </c>
      <c r="P38" s="12">
        <v>46074</v>
      </c>
      <c r="Q38" s="10"/>
      <c r="R38" s="12">
        <v>46096</v>
      </c>
      <c r="S38" s="12">
        <v>46097</v>
      </c>
      <c r="T38" s="12">
        <v>46098</v>
      </c>
      <c r="U38" s="12">
        <v>46099</v>
      </c>
      <c r="V38" s="12">
        <v>46100</v>
      </c>
      <c r="W38" s="12">
        <v>46101</v>
      </c>
      <c r="X38" s="12">
        <v>46102</v>
      </c>
    </row>
    <row r="39" spans="2:24" ht="14.25" x14ac:dyDescent="0.3">
      <c r="B39" s="12">
        <v>46040</v>
      </c>
      <c r="C39" s="54">
        <v>46041</v>
      </c>
      <c r="D39" s="12">
        <v>46042</v>
      </c>
      <c r="E39" s="12">
        <v>46043</v>
      </c>
      <c r="F39" s="12">
        <v>46044</v>
      </c>
      <c r="G39" s="12">
        <v>46045</v>
      </c>
      <c r="H39" s="22">
        <v>46046</v>
      </c>
      <c r="I39" s="10"/>
      <c r="J39" s="12">
        <v>46075</v>
      </c>
      <c r="K39" s="12">
        <v>46076</v>
      </c>
      <c r="L39" s="12">
        <v>46077</v>
      </c>
      <c r="M39" s="12">
        <v>46078</v>
      </c>
      <c r="N39" s="12">
        <v>46079</v>
      </c>
      <c r="O39" s="12">
        <v>46080</v>
      </c>
      <c r="P39" s="22">
        <v>46081</v>
      </c>
      <c r="Q39" s="10"/>
      <c r="R39" s="12">
        <v>46103</v>
      </c>
      <c r="S39" s="12">
        <v>46104</v>
      </c>
      <c r="T39" s="12">
        <v>46105</v>
      </c>
      <c r="U39" s="12">
        <v>46106</v>
      </c>
      <c r="V39" s="12">
        <v>46107</v>
      </c>
      <c r="W39" s="12">
        <v>46108</v>
      </c>
      <c r="X39" s="22">
        <v>46109</v>
      </c>
    </row>
    <row r="40" spans="2:24" ht="14.25" x14ac:dyDescent="0.3">
      <c r="B40" s="12">
        <v>46047</v>
      </c>
      <c r="C40" s="12">
        <v>46048</v>
      </c>
      <c r="D40" s="12">
        <v>46049</v>
      </c>
      <c r="E40" s="12">
        <v>46050</v>
      </c>
      <c r="F40" s="12">
        <v>46051</v>
      </c>
      <c r="G40" s="12">
        <v>46052</v>
      </c>
      <c r="H40" s="12">
        <v>46053</v>
      </c>
      <c r="I40" s="10"/>
      <c r="J40" s="12" t="str">
        <v/>
      </c>
      <c r="K40" s="12" t="str">
        <v/>
      </c>
      <c r="L40" s="12" t="str">
        <v/>
      </c>
      <c r="M40" s="12" t="str">
        <v/>
      </c>
      <c r="N40" s="12" t="str">
        <v/>
      </c>
      <c r="O40" s="12" t="str">
        <v/>
      </c>
      <c r="P40" s="12" t="str">
        <v/>
      </c>
      <c r="Q40" s="10"/>
      <c r="R40" s="12">
        <v>46110</v>
      </c>
      <c r="S40" s="54">
        <v>46111</v>
      </c>
      <c r="T40" s="54">
        <v>46112</v>
      </c>
      <c r="U40" s="12" t="str">
        <v/>
      </c>
      <c r="V40" s="12" t="str">
        <v/>
      </c>
      <c r="W40" s="12" t="str">
        <v/>
      </c>
      <c r="X40" s="12" t="str">
        <v/>
      </c>
    </row>
    <row r="41" spans="2:24" ht="16.5" x14ac:dyDescent="0.3">
      <c r="B41" s="12" t="str">
        <v/>
      </c>
      <c r="C41" s="13" t="str">
        <v/>
      </c>
      <c r="D41" s="13" t="str">
        <v/>
      </c>
      <c r="E41" s="13" t="str">
        <v/>
      </c>
      <c r="F41" s="13" t="str">
        <v/>
      </c>
      <c r="G41" s="13" t="str">
        <v/>
      </c>
      <c r="H41" s="12" t="str">
        <v/>
      </c>
      <c r="I41" s="10"/>
      <c r="J41" s="12" t="str">
        <v/>
      </c>
      <c r="K41" s="13" t="str">
        <v/>
      </c>
      <c r="L41" s="13" t="str">
        <v/>
      </c>
      <c r="M41" s="13" t="str">
        <v/>
      </c>
      <c r="N41" s="13" t="str">
        <v/>
      </c>
      <c r="O41" s="13" t="str">
        <v/>
      </c>
      <c r="P41" s="12" t="str">
        <v/>
      </c>
      <c r="Q41" s="10"/>
      <c r="R41" s="12" t="str">
        <v/>
      </c>
      <c r="S41" s="12" t="str">
        <v/>
      </c>
      <c r="T41" s="13" t="str">
        <v/>
      </c>
      <c r="U41" s="13" t="str">
        <v/>
      </c>
      <c r="V41" s="13" t="str">
        <v/>
      </c>
      <c r="W41" s="13" t="str">
        <v/>
      </c>
      <c r="X41" s="12" t="str">
        <v/>
      </c>
    </row>
    <row r="42" spans="2:24" s="28" customFormat="1" ht="14.25" x14ac:dyDescent="0.3">
      <c r="B42" s="29" t="s">
        <v>79</v>
      </c>
      <c r="C42" s="29"/>
      <c r="D42" s="25"/>
      <c r="E42" s="25"/>
      <c r="F42" s="25"/>
      <c r="G42" s="25"/>
      <c r="H42" s="26">
        <v>18</v>
      </c>
      <c r="I42" s="11"/>
      <c r="J42" s="29" t="s">
        <v>80</v>
      </c>
      <c r="K42" s="29"/>
      <c r="L42" s="25"/>
      <c r="M42" s="25"/>
      <c r="N42" s="25"/>
      <c r="O42" s="25"/>
      <c r="P42" s="26">
        <v>19</v>
      </c>
      <c r="Q42" s="11"/>
      <c r="R42" s="29" t="s">
        <v>81</v>
      </c>
      <c r="S42" s="29"/>
      <c r="T42" s="25"/>
      <c r="U42" s="25"/>
      <c r="V42" s="25"/>
      <c r="W42" s="25"/>
      <c r="X42" s="26">
        <v>20</v>
      </c>
    </row>
    <row r="43" spans="2:24" s="28" customFormat="1" ht="14.25" x14ac:dyDescent="0.3">
      <c r="B43" s="29" t="s">
        <v>10</v>
      </c>
      <c r="C43" s="29"/>
      <c r="D43" s="25"/>
      <c r="E43" s="25"/>
      <c r="F43" s="25"/>
      <c r="G43" s="25"/>
      <c r="H43" s="26">
        <v>1</v>
      </c>
      <c r="I43" s="11"/>
      <c r="J43" s="29" t="s">
        <v>10</v>
      </c>
      <c r="K43" s="29"/>
      <c r="L43" s="25"/>
      <c r="M43" s="25"/>
      <c r="N43" s="25"/>
      <c r="O43" s="25"/>
      <c r="P43" s="26">
        <v>0</v>
      </c>
      <c r="Q43" s="11"/>
      <c r="R43" s="29" t="s">
        <v>10</v>
      </c>
      <c r="S43" s="29"/>
      <c r="T43" s="25"/>
      <c r="U43" s="25"/>
      <c r="V43" s="25"/>
      <c r="W43" s="25"/>
      <c r="X43" s="26">
        <v>0</v>
      </c>
    </row>
    <row r="44" spans="2:24" ht="9" customHeight="1" x14ac:dyDescent="0.25">
      <c r="B44" s="10"/>
      <c r="C44" s="10"/>
      <c r="D44" s="10"/>
      <c r="E44" s="10"/>
      <c r="F44" s="10"/>
      <c r="G44" s="10"/>
      <c r="H44" s="10"/>
      <c r="I44" s="10"/>
      <c r="J44" s="10"/>
      <c r="K44" s="10"/>
      <c r="L44" s="10"/>
      <c r="M44" s="10"/>
      <c r="N44" s="10"/>
      <c r="O44" s="10"/>
      <c r="P44" s="10"/>
      <c r="Q44" s="10"/>
      <c r="R44" s="10"/>
      <c r="S44" s="10"/>
      <c r="T44" s="10"/>
      <c r="U44" s="10"/>
      <c r="V44" s="10"/>
      <c r="W44" s="10"/>
      <c r="X44" s="10"/>
    </row>
    <row r="45" spans="2:24" ht="17.25" x14ac:dyDescent="0.3">
      <c r="B45" s="61">
        <f>DATE(YEAR(R34+35),MONTH(R34+35),1)</f>
        <v>46113</v>
      </c>
      <c r="C45" s="62"/>
      <c r="D45" s="62"/>
      <c r="E45" s="62"/>
      <c r="F45" s="62"/>
      <c r="G45" s="62"/>
      <c r="H45" s="62"/>
      <c r="I45" s="15"/>
      <c r="J45" s="61">
        <f>DATE(YEAR(B45+35),MONTH(B45+35),1)</f>
        <v>46143</v>
      </c>
      <c r="K45" s="62"/>
      <c r="L45" s="62"/>
      <c r="M45" s="62"/>
      <c r="N45" s="62"/>
      <c r="O45" s="62"/>
      <c r="P45" s="62"/>
      <c r="Q45" s="15"/>
      <c r="R45" s="61">
        <f>DATE(YEAR(J45+35),MONTH(J45+35),1)</f>
        <v>46174</v>
      </c>
      <c r="S45" s="62"/>
      <c r="T45" s="62"/>
      <c r="U45" s="62"/>
      <c r="V45" s="62"/>
      <c r="W45" s="62"/>
      <c r="X45" s="62"/>
    </row>
    <row r="46" spans="2:24" ht="13.5" x14ac:dyDescent="0.25">
      <c r="B46" s="17" t="str">
        <f>IF(startday=1,INDEX(weekDayNames,1),INDEX(weekDayNames,2))</f>
        <v>Su</v>
      </c>
      <c r="C46" s="16" t="str">
        <f>IF(startday=1,INDEX(weekDayNames,2),INDEX(weekDayNames,3))</f>
        <v>M</v>
      </c>
      <c r="D46" s="16" t="str">
        <f>IF(startday=1,INDEX(weekDayNames,3),INDEX(weekDayNames,4))</f>
        <v>Tu</v>
      </c>
      <c r="E46" s="16" t="str">
        <f>IF(startday=1,INDEX(weekDayNames,4),INDEX(weekDayNames,5))</f>
        <v>W</v>
      </c>
      <c r="F46" s="16" t="str">
        <f>IF(startday=1,INDEX(weekDayNames,5),INDEX(weekDayNames,6))</f>
        <v>Th</v>
      </c>
      <c r="G46" s="16" t="str">
        <f>IF(startday=1,INDEX(weekDayNames,6),INDEX(weekDayNames,7))</f>
        <v>F</v>
      </c>
      <c r="H46" s="18" t="str">
        <f>IF(startday=1,INDEX(weekDayNames,7),INDEX(weekDayNames,1))</f>
        <v>Sa</v>
      </c>
      <c r="I46" s="10"/>
      <c r="J46" s="17" t="str">
        <f>IF(startday=1,INDEX(weekDayNames,1),INDEX(weekDayNames,2))</f>
        <v>Su</v>
      </c>
      <c r="K46" s="16" t="str">
        <f>IF(startday=1,INDEX(weekDayNames,2),INDEX(weekDayNames,3))</f>
        <v>M</v>
      </c>
      <c r="L46" s="16" t="str">
        <f>IF(startday=1,INDEX(weekDayNames,3),INDEX(weekDayNames,4))</f>
        <v>Tu</v>
      </c>
      <c r="M46" s="16" t="str">
        <f>IF(startday=1,INDEX(weekDayNames,4),INDEX(weekDayNames,5))</f>
        <v>W</v>
      </c>
      <c r="N46" s="16" t="str">
        <f>IF(startday=1,INDEX(weekDayNames,5),INDEX(weekDayNames,6))</f>
        <v>Th</v>
      </c>
      <c r="O46" s="16" t="str">
        <f>IF(startday=1,INDEX(weekDayNames,6),INDEX(weekDayNames,7))</f>
        <v>F</v>
      </c>
      <c r="P46" s="18" t="str">
        <f>IF(startday=1,INDEX(weekDayNames,7),INDEX(weekDayNames,1))</f>
        <v>Sa</v>
      </c>
      <c r="Q46" s="10"/>
      <c r="R46" s="17" t="str">
        <f>IF(startday=1,INDEX(weekDayNames,1),INDEX(weekDayNames,2))</f>
        <v>Su</v>
      </c>
      <c r="S46" s="16" t="str">
        <f>IF(startday=1,INDEX(weekDayNames,2),INDEX(weekDayNames,3))</f>
        <v>M</v>
      </c>
      <c r="T46" s="16" t="str">
        <f>IF(startday=1,INDEX(weekDayNames,3),INDEX(weekDayNames,4))</f>
        <v>Tu</v>
      </c>
      <c r="U46" s="16" t="str">
        <f>IF(startday=1,INDEX(weekDayNames,4),INDEX(weekDayNames,5))</f>
        <v>W</v>
      </c>
      <c r="V46" s="16" t="str">
        <f>IF(startday=1,INDEX(weekDayNames,5),INDEX(weekDayNames,6))</f>
        <v>Th</v>
      </c>
      <c r="W46" s="16" t="str">
        <f>IF(startday=1,INDEX(weekDayNames,6),INDEX(weekDayNames,7))</f>
        <v>F</v>
      </c>
      <c r="X46" s="18" t="str">
        <f>IF(startday=1,INDEX(weekDayNames,7),INDEX(weekDayNames,1))</f>
        <v>Sa</v>
      </c>
    </row>
    <row r="47" spans="2:24" ht="16.5" x14ac:dyDescent="0.3">
      <c r="B47" s="12" t="str">
        <f t="array" ref="B47:H52">IF(MONTH(B45)&lt;&gt;MONTH(DATE(YEAR(B45),MONTH(B45),1)-WEEKDAY(DATE(YEAR(B45),MONTH(B45),1),startday)+(WeekNo-1)*7+WeekDay),"",DATE(YEAR(B45),MONTH(B45),1)-WEEKDAY(DATE(YEAR(B45),MONTH(B45),1),startday)+(WeekNo-1)*7+WeekDay)</f>
        <v/>
      </c>
      <c r="C47" s="13" t="str">
        <v/>
      </c>
      <c r="D47" s="12" t="str">
        <v/>
      </c>
      <c r="E47" s="54">
        <v>46113</v>
      </c>
      <c r="F47" s="54">
        <v>46114</v>
      </c>
      <c r="G47" s="54">
        <v>46115</v>
      </c>
      <c r="H47" s="22">
        <v>46116</v>
      </c>
      <c r="I47" s="10"/>
      <c r="J47" s="12" t="str">
        <f t="array" ref="J47:P52">IF(MONTH(J45)&lt;&gt;MONTH(DATE(YEAR(J45),MONTH(J45),1)-WEEKDAY(DATE(YEAR(J45),MONTH(J45),1),startday)+(WeekNo-1)*7+WeekDay),"",DATE(YEAR(J45),MONTH(J45),1)-WEEKDAY(DATE(YEAR(J45),MONTH(J45),1),startday)+(WeekNo-1)*7+WeekDay)</f>
        <v/>
      </c>
      <c r="K47" s="13" t="str">
        <v/>
      </c>
      <c r="L47" s="13" t="str">
        <v/>
      </c>
      <c r="M47" s="13" t="str">
        <v/>
      </c>
      <c r="N47" s="12" t="str">
        <v/>
      </c>
      <c r="O47" s="12">
        <v>46143</v>
      </c>
      <c r="P47" s="22">
        <v>46144</v>
      </c>
      <c r="Q47" s="10"/>
      <c r="R47" s="12" t="str">
        <f t="array" ref="R47:X52">IF(MONTH(R45)&lt;&gt;MONTH(DATE(YEAR(R45),MONTH(R45),1)-WEEKDAY(DATE(YEAR(R45),MONTH(R45),1),startday)+(WeekNo-1)*7+WeekDay),"",DATE(YEAR(R45),MONTH(R45),1)-WEEKDAY(DATE(YEAR(R45),MONTH(R45),1),startday)+(WeekNo-1)*7+WeekDay)</f>
        <v/>
      </c>
      <c r="S47" s="60">
        <v>46174</v>
      </c>
      <c r="T47" s="60">
        <v>46175</v>
      </c>
      <c r="U47" s="60">
        <v>46176</v>
      </c>
      <c r="V47" s="60">
        <v>46177</v>
      </c>
      <c r="W47" s="60">
        <v>46178</v>
      </c>
      <c r="X47" s="12">
        <v>46179</v>
      </c>
    </row>
    <row r="48" spans="2:24" ht="14.25" x14ac:dyDescent="0.3">
      <c r="B48" s="12">
        <v>46117</v>
      </c>
      <c r="C48" s="12">
        <v>46118</v>
      </c>
      <c r="D48" s="12">
        <v>46119</v>
      </c>
      <c r="E48" s="12">
        <v>46120</v>
      </c>
      <c r="F48" s="12">
        <v>46121</v>
      </c>
      <c r="G48" s="12">
        <v>46122</v>
      </c>
      <c r="H48" s="12">
        <v>46123</v>
      </c>
      <c r="I48" s="10"/>
      <c r="J48" s="12">
        <v>46145</v>
      </c>
      <c r="K48" s="12">
        <v>46146</v>
      </c>
      <c r="L48" s="12">
        <v>46147</v>
      </c>
      <c r="M48" s="12">
        <v>46148</v>
      </c>
      <c r="N48" s="12">
        <v>46149</v>
      </c>
      <c r="O48" s="12">
        <v>46150</v>
      </c>
      <c r="P48" s="12">
        <v>46151</v>
      </c>
      <c r="Q48" s="10"/>
      <c r="R48" s="12">
        <v>46180</v>
      </c>
      <c r="S48" s="60">
        <v>46181</v>
      </c>
      <c r="T48" s="12">
        <v>46182</v>
      </c>
      <c r="U48" s="12">
        <v>46183</v>
      </c>
      <c r="V48" s="12">
        <v>46184</v>
      </c>
      <c r="W48" s="12">
        <v>46185</v>
      </c>
      <c r="X48" s="22">
        <v>46186</v>
      </c>
    </row>
    <row r="49" spans="2:26" ht="14.25" x14ac:dyDescent="0.3">
      <c r="B49" s="12">
        <v>46124</v>
      </c>
      <c r="C49" s="12">
        <v>46125</v>
      </c>
      <c r="D49" s="12">
        <v>46126</v>
      </c>
      <c r="E49" s="12">
        <v>46127</v>
      </c>
      <c r="F49" s="12">
        <v>46128</v>
      </c>
      <c r="G49" s="12">
        <v>46129</v>
      </c>
      <c r="H49" s="22">
        <v>46130</v>
      </c>
      <c r="I49" s="10"/>
      <c r="J49" s="12">
        <v>46152</v>
      </c>
      <c r="K49" s="12">
        <v>46153</v>
      </c>
      <c r="L49" s="12">
        <v>46154</v>
      </c>
      <c r="M49" s="12">
        <v>46155</v>
      </c>
      <c r="N49" s="12">
        <v>46156</v>
      </c>
      <c r="O49" s="12">
        <v>46157</v>
      </c>
      <c r="P49" s="22">
        <v>46158</v>
      </c>
      <c r="Q49" s="10"/>
      <c r="R49" s="12">
        <v>46187</v>
      </c>
      <c r="S49" s="12">
        <v>46188</v>
      </c>
      <c r="T49" s="12">
        <v>46189</v>
      </c>
      <c r="U49" s="12">
        <v>46190</v>
      </c>
      <c r="V49" s="12">
        <v>46191</v>
      </c>
      <c r="W49" s="12">
        <v>46192</v>
      </c>
      <c r="X49" s="12">
        <v>46193</v>
      </c>
    </row>
    <row r="50" spans="2:26" ht="14.25" x14ac:dyDescent="0.3">
      <c r="B50" s="12">
        <v>46131</v>
      </c>
      <c r="C50" s="12">
        <v>46132</v>
      </c>
      <c r="D50" s="12">
        <v>46133</v>
      </c>
      <c r="E50" s="12">
        <v>46134</v>
      </c>
      <c r="F50" s="12">
        <v>46135</v>
      </c>
      <c r="G50" s="12">
        <v>46136</v>
      </c>
      <c r="H50" s="12">
        <v>46137</v>
      </c>
      <c r="I50" s="10"/>
      <c r="J50" s="12">
        <v>46159</v>
      </c>
      <c r="K50" s="12">
        <v>46160</v>
      </c>
      <c r="L50" s="12">
        <v>46161</v>
      </c>
      <c r="M50" s="12">
        <v>46162</v>
      </c>
      <c r="N50" s="12">
        <v>46163</v>
      </c>
      <c r="O50" s="12">
        <v>46164</v>
      </c>
      <c r="P50" s="12">
        <v>46165</v>
      </c>
      <c r="Q50" s="10"/>
      <c r="R50" s="12">
        <v>46194</v>
      </c>
      <c r="S50" s="12">
        <v>46195</v>
      </c>
      <c r="T50" s="12">
        <v>46196</v>
      </c>
      <c r="U50" s="12">
        <v>46197</v>
      </c>
      <c r="V50" s="12">
        <v>46198</v>
      </c>
      <c r="W50" s="12">
        <v>46199</v>
      </c>
      <c r="X50" s="22">
        <v>46200</v>
      </c>
    </row>
    <row r="51" spans="2:26" ht="17.25" x14ac:dyDescent="0.3">
      <c r="B51" s="12">
        <v>46138</v>
      </c>
      <c r="C51" s="12">
        <v>46139</v>
      </c>
      <c r="D51" s="12">
        <v>46140</v>
      </c>
      <c r="E51" s="12">
        <v>46141</v>
      </c>
      <c r="F51" s="12">
        <v>46142</v>
      </c>
      <c r="G51" s="38" t="str">
        <v/>
      </c>
      <c r="H51" s="12" t="str">
        <v/>
      </c>
      <c r="I51" s="10"/>
      <c r="J51" s="12">
        <v>46166</v>
      </c>
      <c r="K51" s="54">
        <v>46167</v>
      </c>
      <c r="L51" s="12">
        <v>46168</v>
      </c>
      <c r="M51" s="12">
        <v>46169</v>
      </c>
      <c r="N51" s="12">
        <v>46170</v>
      </c>
      <c r="O51" s="55">
        <v>46171</v>
      </c>
      <c r="P51" s="22">
        <v>46172</v>
      </c>
      <c r="Q51" s="10"/>
      <c r="R51" s="12">
        <v>46201</v>
      </c>
      <c r="S51" s="12">
        <v>46202</v>
      </c>
      <c r="T51" s="59">
        <v>46203</v>
      </c>
      <c r="U51" s="39" t="str">
        <v/>
      </c>
      <c r="V51" s="39" t="str">
        <v/>
      </c>
      <c r="W51" s="13" t="str">
        <v/>
      </c>
      <c r="X51" s="12" t="str">
        <v/>
      </c>
    </row>
    <row r="52" spans="2:26" ht="16.5" x14ac:dyDescent="0.3">
      <c r="B52" s="12" t="str">
        <v/>
      </c>
      <c r="C52" s="13" t="str">
        <v/>
      </c>
      <c r="D52" s="13" t="str">
        <v/>
      </c>
      <c r="E52" s="13" t="str">
        <v/>
      </c>
      <c r="F52" s="13" t="str">
        <v/>
      </c>
      <c r="G52" s="13" t="str">
        <v/>
      </c>
      <c r="H52" s="12" t="str">
        <v/>
      </c>
      <c r="I52" s="10"/>
      <c r="J52" s="12">
        <v>46173</v>
      </c>
      <c r="K52" s="12" t="str">
        <v/>
      </c>
      <c r="L52" s="13" t="str">
        <v/>
      </c>
      <c r="M52" s="13" t="str">
        <v/>
      </c>
      <c r="N52" s="13" t="str">
        <v/>
      </c>
      <c r="O52" s="23" t="str">
        <v/>
      </c>
      <c r="P52" s="12" t="str">
        <v/>
      </c>
      <c r="Q52" s="10"/>
      <c r="R52" s="12" t="str">
        <v/>
      </c>
      <c r="S52" s="13" t="str">
        <v/>
      </c>
      <c r="T52" s="13" t="str">
        <v/>
      </c>
      <c r="U52" s="13" t="str">
        <v/>
      </c>
      <c r="V52" s="23" t="str">
        <v/>
      </c>
      <c r="W52" s="13" t="str">
        <v/>
      </c>
      <c r="X52" s="12" t="str">
        <v/>
      </c>
    </row>
    <row r="53" spans="2:26" s="28" customFormat="1" ht="14.25" x14ac:dyDescent="0.3">
      <c r="B53" s="29" t="s">
        <v>82</v>
      </c>
      <c r="C53" s="29"/>
      <c r="D53" s="25"/>
      <c r="E53" s="25"/>
      <c r="F53" s="25"/>
      <c r="G53" s="25"/>
      <c r="H53" s="26">
        <v>19</v>
      </c>
      <c r="I53" s="11"/>
      <c r="J53" s="29" t="s">
        <v>83</v>
      </c>
      <c r="K53" s="29"/>
      <c r="L53" s="25"/>
      <c r="M53" s="25"/>
      <c r="N53" s="25"/>
      <c r="O53" s="25"/>
      <c r="P53" s="26">
        <v>19</v>
      </c>
      <c r="Q53" s="11"/>
      <c r="R53" s="29" t="s">
        <v>84</v>
      </c>
      <c r="S53" s="29"/>
      <c r="T53" s="25"/>
      <c r="U53" s="25"/>
      <c r="V53" s="25"/>
      <c r="W53" s="25"/>
      <c r="X53" s="26">
        <v>6</v>
      </c>
      <c r="Y53" s="28">
        <f>+H42+P42+X42+H53+P53+X53</f>
        <v>101</v>
      </c>
    </row>
    <row r="54" spans="2:26" s="28" customFormat="1" ht="14.25" x14ac:dyDescent="0.3">
      <c r="B54" s="29" t="s">
        <v>10</v>
      </c>
      <c r="C54" s="29"/>
      <c r="D54" s="25"/>
      <c r="E54" s="25"/>
      <c r="F54" s="25"/>
      <c r="G54" s="25"/>
      <c r="H54" s="26">
        <v>0</v>
      </c>
      <c r="I54" s="11"/>
      <c r="J54" s="29" t="s">
        <v>10</v>
      </c>
      <c r="K54" s="29"/>
      <c r="L54" s="25"/>
      <c r="M54" s="25"/>
      <c r="N54" s="25"/>
      <c r="O54" s="25"/>
      <c r="P54" s="26">
        <v>1</v>
      </c>
      <c r="Q54" s="11"/>
      <c r="R54" s="29" t="s">
        <v>10</v>
      </c>
      <c r="S54" s="29"/>
      <c r="T54" s="25"/>
      <c r="U54" s="25"/>
      <c r="V54" s="25"/>
      <c r="W54" s="25"/>
      <c r="X54" s="26">
        <v>0</v>
      </c>
    </row>
    <row r="55" spans="2:26" ht="13.5" x14ac:dyDescent="0.25">
      <c r="B55" s="10"/>
      <c r="C55" s="10"/>
      <c r="D55" s="10"/>
      <c r="E55" s="10"/>
      <c r="F55" s="10"/>
      <c r="G55" s="10"/>
      <c r="H55" s="10"/>
      <c r="I55" s="10"/>
      <c r="J55" s="10"/>
      <c r="K55" s="10"/>
      <c r="L55" s="10"/>
      <c r="M55" s="10"/>
      <c r="N55" s="10"/>
      <c r="O55" s="10"/>
      <c r="P55" s="10"/>
      <c r="Q55" s="10"/>
      <c r="R55" s="10"/>
      <c r="S55" s="10"/>
      <c r="T55" s="10"/>
      <c r="U55" s="10"/>
      <c r="V55" s="10"/>
      <c r="W55" s="10"/>
      <c r="X55" s="10"/>
      <c r="Z55" s="46"/>
    </row>
    <row r="56" spans="2:26" ht="15.75" x14ac:dyDescent="0.25">
      <c r="B56" s="10"/>
      <c r="C56" s="40"/>
      <c r="D56" s="44" t="s">
        <v>32</v>
      </c>
      <c r="E56" s="44"/>
      <c r="F56" s="10"/>
      <c r="G56" s="10"/>
      <c r="H56" s="10"/>
      <c r="I56" s="10"/>
      <c r="J56" s="10"/>
      <c r="K56" s="10"/>
      <c r="L56" s="10"/>
      <c r="M56" s="10"/>
      <c r="N56" s="10"/>
      <c r="O56" s="10"/>
      <c r="P56" s="10" t="s">
        <v>22</v>
      </c>
      <c r="Q56" s="10"/>
      <c r="R56" s="10"/>
      <c r="S56" s="10"/>
      <c r="T56" s="10"/>
      <c r="U56" s="10"/>
      <c r="V56" s="10"/>
      <c r="W56" s="67">
        <f>SUM(H20,P20,X20,H31,P31,X31,H42,P42,X42,H53,P53,X53)</f>
        <v>200</v>
      </c>
      <c r="X56" s="68"/>
    </row>
    <row r="57" spans="2:26" ht="4.7" customHeight="1" x14ac:dyDescent="0.25">
      <c r="C57" s="10"/>
      <c r="D57" s="44"/>
      <c r="E57" s="44"/>
      <c r="F57" s="10"/>
      <c r="G57" s="10"/>
      <c r="H57" s="10"/>
      <c r="I57" s="10"/>
      <c r="J57" s="10"/>
      <c r="K57" s="10"/>
      <c r="L57" s="10"/>
      <c r="M57" s="10"/>
      <c r="N57" s="10"/>
      <c r="O57" s="10"/>
    </row>
    <row r="58" spans="2:26" ht="15.75" x14ac:dyDescent="0.25">
      <c r="B58" s="10"/>
      <c r="C58" s="56"/>
      <c r="D58" s="44" t="s">
        <v>33</v>
      </c>
      <c r="E58" s="44"/>
      <c r="F58" s="10"/>
      <c r="G58" s="10"/>
      <c r="H58" s="10"/>
      <c r="I58" s="10"/>
      <c r="J58" s="10"/>
      <c r="K58" s="10"/>
      <c r="L58" s="10"/>
      <c r="M58" s="10"/>
      <c r="N58" s="10"/>
      <c r="O58" s="10"/>
      <c r="P58" s="10" t="s">
        <v>10</v>
      </c>
      <c r="Q58" s="10"/>
      <c r="R58" s="10"/>
      <c r="S58" s="10"/>
      <c r="T58" s="10"/>
      <c r="U58" s="10"/>
      <c r="V58" s="10"/>
      <c r="X58" s="31">
        <f>SUM(H21,P21,X21,H32,P32,X32,H43,P43,X43,H54,P54,X54)</f>
        <v>7</v>
      </c>
    </row>
    <row r="59" spans="2:26" ht="4.7" customHeight="1" x14ac:dyDescent="0.25">
      <c r="C59" s="10"/>
      <c r="D59" s="44"/>
      <c r="E59" s="44"/>
      <c r="F59" s="10"/>
      <c r="G59" s="10"/>
      <c r="H59" s="10"/>
      <c r="I59" s="10"/>
      <c r="J59" s="10"/>
      <c r="K59" s="10"/>
      <c r="L59" s="10"/>
      <c r="M59" s="10"/>
      <c r="N59" s="10"/>
      <c r="O59" s="10"/>
    </row>
    <row r="60" spans="2:26" ht="15.75" x14ac:dyDescent="0.25">
      <c r="C60" s="43"/>
      <c r="D60" s="44" t="s">
        <v>34</v>
      </c>
      <c r="E60" s="44"/>
      <c r="F60" s="10"/>
      <c r="G60" s="10"/>
      <c r="H60" s="10"/>
      <c r="I60" s="10"/>
      <c r="J60" s="10"/>
      <c r="K60" s="10"/>
      <c r="L60" s="10"/>
      <c r="M60" s="10"/>
      <c r="N60" s="10"/>
      <c r="O60" s="10"/>
      <c r="P60" s="30" t="s">
        <v>23</v>
      </c>
      <c r="Q60" s="27"/>
      <c r="R60" s="27"/>
      <c r="S60" s="27"/>
      <c r="T60" s="27"/>
      <c r="U60" s="27"/>
      <c r="V60" s="27"/>
      <c r="W60" s="69">
        <f>SUM(W56:X58)</f>
        <v>207</v>
      </c>
      <c r="X60" s="69"/>
    </row>
    <row r="61" spans="2:26" ht="4.7" customHeight="1" x14ac:dyDescent="0.25">
      <c r="D61" s="45"/>
      <c r="E61" s="45"/>
      <c r="F61" s="10"/>
      <c r="G61" s="10"/>
      <c r="H61" s="10"/>
      <c r="I61" s="10"/>
      <c r="J61" s="10"/>
      <c r="K61" s="10"/>
      <c r="L61" s="10"/>
      <c r="M61" s="10"/>
      <c r="N61" s="10"/>
      <c r="O61" s="10"/>
      <c r="S61" s="10"/>
      <c r="T61" s="10"/>
      <c r="U61" s="10"/>
      <c r="V61" s="10"/>
      <c r="W61" s="10"/>
    </row>
    <row r="62" spans="2:26" ht="15.75" x14ac:dyDescent="0.25">
      <c r="C62" s="42"/>
      <c r="D62" s="44" t="s">
        <v>35</v>
      </c>
      <c r="E62" s="44"/>
      <c r="F62" s="10"/>
      <c r="G62" s="10"/>
      <c r="H62" s="10"/>
      <c r="I62" s="10"/>
      <c r="J62" s="10"/>
      <c r="K62" s="10"/>
      <c r="L62" s="10"/>
      <c r="M62" s="10"/>
      <c r="N62" s="10"/>
      <c r="O62" s="10"/>
      <c r="P62" s="51" t="s">
        <v>36</v>
      </c>
      <c r="Q62" s="51"/>
      <c r="R62" s="51"/>
      <c r="S62" s="51"/>
      <c r="T62" s="51" t="s">
        <v>60</v>
      </c>
      <c r="U62" s="51"/>
      <c r="V62" s="50"/>
      <c r="W62" s="70">
        <v>8</v>
      </c>
      <c r="X62" s="71"/>
    </row>
    <row r="63" spans="2:26" ht="6.75" customHeight="1" thickBot="1" x14ac:dyDescent="0.3">
      <c r="C63" s="10"/>
      <c r="D63" s="44"/>
      <c r="E63" s="44"/>
      <c r="F63" s="10"/>
      <c r="G63" s="10"/>
      <c r="H63" s="10"/>
      <c r="I63" s="10"/>
      <c r="J63" s="10"/>
      <c r="K63" s="10"/>
      <c r="L63" s="10"/>
      <c r="M63" s="10"/>
      <c r="N63" s="10"/>
      <c r="O63" s="10"/>
    </row>
    <row r="64" spans="2:26" ht="18" customHeight="1" thickTop="1" thickBot="1" x14ac:dyDescent="0.3">
      <c r="C64" s="33"/>
      <c r="D64" s="44" t="s">
        <v>31</v>
      </c>
      <c r="E64" s="44"/>
      <c r="F64" s="10"/>
      <c r="G64" s="10"/>
      <c r="H64" s="10"/>
      <c r="I64" s="10"/>
      <c r="J64" s="10"/>
      <c r="K64" s="10"/>
      <c r="L64" s="10"/>
      <c r="M64" s="10"/>
      <c r="N64" s="10"/>
      <c r="O64" s="10"/>
      <c r="P64" s="52" t="s">
        <v>37</v>
      </c>
      <c r="Q64" s="53"/>
      <c r="R64" s="53"/>
      <c r="S64" s="53"/>
      <c r="T64" s="53"/>
      <c r="U64" s="53"/>
      <c r="V64" s="53"/>
      <c r="W64" s="72">
        <f>+W60*W62</f>
        <v>1656</v>
      </c>
      <c r="X64" s="72"/>
    </row>
    <row r="65" spans="3:23" ht="6.75" customHeight="1" thickTop="1" x14ac:dyDescent="0.25">
      <c r="C65" s="10"/>
      <c r="D65" s="44"/>
      <c r="E65" s="44"/>
      <c r="F65" s="10"/>
      <c r="G65" s="10"/>
      <c r="H65" s="10"/>
      <c r="I65" s="10"/>
      <c r="J65" s="10"/>
      <c r="K65" s="10"/>
      <c r="L65" s="10"/>
      <c r="M65" s="10"/>
      <c r="N65" s="10"/>
      <c r="O65" s="10"/>
      <c r="S65" s="10"/>
      <c r="T65" s="10"/>
      <c r="U65" s="10"/>
      <c r="V65" s="10"/>
      <c r="W65" s="10"/>
    </row>
    <row r="66" spans="3:23" ht="13.5" x14ac:dyDescent="0.25">
      <c r="D66" s="10" t="s">
        <v>30</v>
      </c>
      <c r="E66" s="44"/>
      <c r="F66" s="10"/>
      <c r="G66" s="10"/>
      <c r="H66" s="10"/>
      <c r="R66" s="10" t="s">
        <v>6</v>
      </c>
    </row>
    <row r="67" spans="3:23" ht="4.7" customHeight="1" x14ac:dyDescent="0.25">
      <c r="C67" s="10"/>
      <c r="D67" s="44"/>
      <c r="E67" s="10"/>
      <c r="F67" s="10"/>
      <c r="G67" s="10"/>
      <c r="H67" s="10"/>
      <c r="I67" s="10"/>
      <c r="J67" s="10"/>
      <c r="K67" s="10"/>
      <c r="L67" s="10"/>
      <c r="M67" s="10"/>
      <c r="N67" s="10"/>
      <c r="O67" s="10"/>
      <c r="S67" s="10"/>
      <c r="T67" s="10"/>
      <c r="U67" s="10"/>
      <c r="V67" s="10"/>
      <c r="W67" s="10"/>
    </row>
    <row r="69" spans="3:23" x14ac:dyDescent="0.2">
      <c r="C69" s="34" t="s">
        <v>24</v>
      </c>
      <c r="F69" s="73">
        <v>8</v>
      </c>
      <c r="G69" s="68"/>
      <c r="I69" s="34" t="s">
        <v>59</v>
      </c>
      <c r="L69" s="73">
        <v>8</v>
      </c>
      <c r="M69" s="68"/>
    </row>
    <row r="70" spans="3:23" x14ac:dyDescent="0.2">
      <c r="C70" s="34" t="s">
        <v>25</v>
      </c>
      <c r="F70" s="73">
        <v>8</v>
      </c>
      <c r="G70" s="68"/>
      <c r="I70" s="34" t="s">
        <v>59</v>
      </c>
      <c r="L70" s="73">
        <v>8</v>
      </c>
      <c r="M70" s="68"/>
    </row>
    <row r="71" spans="3:23" x14ac:dyDescent="0.2">
      <c r="C71" s="34" t="s">
        <v>26</v>
      </c>
      <c r="F71" s="73">
        <v>8</v>
      </c>
      <c r="G71" s="68"/>
      <c r="I71" s="34" t="s">
        <v>59</v>
      </c>
      <c r="L71" s="73">
        <v>8</v>
      </c>
      <c r="M71" s="68"/>
    </row>
    <row r="72" spans="3:23" x14ac:dyDescent="0.2">
      <c r="C72" s="34" t="s">
        <v>27</v>
      </c>
      <c r="F72" s="73">
        <v>8</v>
      </c>
      <c r="G72" s="68"/>
      <c r="I72" s="34" t="s">
        <v>59</v>
      </c>
      <c r="L72" s="73">
        <v>8</v>
      </c>
      <c r="M72" s="68"/>
    </row>
    <row r="73" spans="3:23" x14ac:dyDescent="0.2">
      <c r="C73" s="34" t="s">
        <v>28</v>
      </c>
      <c r="F73" s="75">
        <v>8</v>
      </c>
      <c r="G73" s="76"/>
      <c r="I73" s="34" t="s">
        <v>59</v>
      </c>
      <c r="L73" s="75">
        <v>8</v>
      </c>
      <c r="M73" s="76"/>
    </row>
    <row r="74" spans="3:23" x14ac:dyDescent="0.2">
      <c r="C74" s="35"/>
      <c r="F74" s="73">
        <f>SUM(F69:F73)</f>
        <v>40</v>
      </c>
      <c r="G74" s="68"/>
      <c r="I74" s="36"/>
      <c r="L74" s="77">
        <f>SUM(L69:M73)</f>
        <v>40</v>
      </c>
      <c r="M74" s="68"/>
      <c r="N74" s="74">
        <f>+L74/F74</f>
        <v>1</v>
      </c>
      <c r="O74" s="68"/>
    </row>
    <row r="75" spans="3:23" x14ac:dyDescent="0.2">
      <c r="C75" s="35"/>
      <c r="F75" s="73">
        <f>+F74*2</f>
        <v>80</v>
      </c>
      <c r="G75" s="68"/>
    </row>
    <row r="76" spans="3:23" x14ac:dyDescent="0.2">
      <c r="C76" s="34" t="s">
        <v>29</v>
      </c>
      <c r="F76" s="73">
        <f>AVERAGE(F69:G73)</f>
        <v>8</v>
      </c>
      <c r="G76" s="68"/>
    </row>
    <row r="77" spans="3:23" x14ac:dyDescent="0.2">
      <c r="F77" s="73"/>
      <c r="G77" s="68"/>
    </row>
  </sheetData>
  <mergeCells count="34">
    <mergeCell ref="F76:G76"/>
    <mergeCell ref="F77:G77"/>
    <mergeCell ref="F73:G73"/>
    <mergeCell ref="L73:M73"/>
    <mergeCell ref="F74:G74"/>
    <mergeCell ref="L74:M74"/>
    <mergeCell ref="N74:O74"/>
    <mergeCell ref="F75:G75"/>
    <mergeCell ref="F70:G70"/>
    <mergeCell ref="L70:M70"/>
    <mergeCell ref="F71:G71"/>
    <mergeCell ref="L71:M71"/>
    <mergeCell ref="F72:G72"/>
    <mergeCell ref="L72:M72"/>
    <mergeCell ref="W56:X56"/>
    <mergeCell ref="W60:X60"/>
    <mergeCell ref="W62:X62"/>
    <mergeCell ref="W64:X64"/>
    <mergeCell ref="F69:G69"/>
    <mergeCell ref="L69:M69"/>
    <mergeCell ref="B34:H34"/>
    <mergeCell ref="J34:P34"/>
    <mergeCell ref="R34:X34"/>
    <mergeCell ref="B45:H45"/>
    <mergeCell ref="J45:P45"/>
    <mergeCell ref="R45:X45"/>
    <mergeCell ref="B23:H23"/>
    <mergeCell ref="J23:P23"/>
    <mergeCell ref="R23:X23"/>
    <mergeCell ref="B10:X10"/>
    <mergeCell ref="B11:X11"/>
    <mergeCell ref="B12:H12"/>
    <mergeCell ref="J12:P12"/>
    <mergeCell ref="R12:X12"/>
  </mergeCells>
  <conditionalFormatting sqref="B47:C50">
    <cfRule type="cellIs" dxfId="268" priority="76" stopIfTrue="1" operator="equal">
      <formula>""</formula>
    </cfRule>
    <cfRule type="expression" dxfId="267" priority="63" stopIfTrue="1">
      <formula>OR(WEEKDAY(B47,1)=1,WEEKDAY(B47,1)=7)</formula>
    </cfRule>
  </conditionalFormatting>
  <conditionalFormatting sqref="B37:G38">
    <cfRule type="cellIs" dxfId="266" priority="8" stopIfTrue="1" operator="equal">
      <formula>""</formula>
    </cfRule>
  </conditionalFormatting>
  <conditionalFormatting sqref="B37:G40">
    <cfRule type="expression" dxfId="265" priority="7" stopIfTrue="1">
      <formula>OR(WEEKDAY(B37,1)=1,WEEKDAY(B37,1)=7)</formula>
    </cfRule>
  </conditionalFormatting>
  <conditionalFormatting sqref="B40:G40">
    <cfRule type="cellIs" dxfId="264" priority="48" stopIfTrue="1" operator="equal">
      <formula>""</formula>
    </cfRule>
  </conditionalFormatting>
  <conditionalFormatting sqref="B51:G51">
    <cfRule type="expression" dxfId="263" priority="64" stopIfTrue="1">
      <formula>OR(WEEKDAY(B51,1)=1,WEEKDAY(B51,1)=7)</formula>
    </cfRule>
  </conditionalFormatting>
  <conditionalFormatting sqref="B30:H30 B36:D36 R30:X30 R36:W36 J19:P19 J30:P30 J36:O36 P14:P18 J47:M47 H47:H51 J48:J52 J41:P41 P25:P29 P36:P40 B41:H41 P47:P51 R47:R51 H36:H40 H14:H18 B14:B19 R16:R17 R19:X19 B25:B29 H25:H29 X36:X40 B52:H52 K52:P52 R52:X52">
    <cfRule type="expression" dxfId="262" priority="91" stopIfTrue="1">
      <formula>OR(WEEKDAY(B14,1)=1,WEEKDAY(B14,1)=7)</formula>
    </cfRule>
  </conditionalFormatting>
  <conditionalFormatting sqref="B39:J39">
    <cfRule type="cellIs" dxfId="261" priority="24" stopIfTrue="1" operator="equal">
      <formula>""</formula>
    </cfRule>
  </conditionalFormatting>
  <conditionalFormatting sqref="B51:J51">
    <cfRule type="cellIs" dxfId="260" priority="65" stopIfTrue="1" operator="equal">
      <formula>""</formula>
    </cfRule>
  </conditionalFormatting>
  <conditionalFormatting sqref="C25:C28 C29:G29">
    <cfRule type="cellIs" dxfId="259" priority="71" stopIfTrue="1" operator="equal">
      <formula>""</formula>
    </cfRule>
    <cfRule type="expression" dxfId="258" priority="70" stopIfTrue="1">
      <formula>OR(WEEKDAY(C25,1)=1,WEEKDAY(C25,1)=7)</formula>
    </cfRule>
  </conditionalFormatting>
  <conditionalFormatting sqref="C48:C51 D49:E51 D41:D47 D48:G48">
    <cfRule type="cellIs" dxfId="257" priority="43" stopIfTrue="1" operator="equal">
      <formula>""</formula>
    </cfRule>
  </conditionalFormatting>
  <conditionalFormatting sqref="C48:C51 D49:E51">
    <cfRule type="expression" dxfId="256" priority="42" stopIfTrue="1">
      <formula>OR(WEEKDAY(C48,1)=1,WEEKDAY(C48,1)=7)</formula>
    </cfRule>
  </conditionalFormatting>
  <conditionalFormatting sqref="C64">
    <cfRule type="expression" dxfId="255" priority="84" stopIfTrue="1">
      <formula>OR(WEEKDAY(C64,1)=1,WEEKDAY(C64,1)=7)</formula>
    </cfRule>
    <cfRule type="cellIs" dxfId="254" priority="85" stopIfTrue="1" operator="equal">
      <formula>""</formula>
    </cfRule>
  </conditionalFormatting>
  <conditionalFormatting sqref="C18:F18">
    <cfRule type="expression" dxfId="253" priority="13" stopIfTrue="1">
      <formula>OR(WEEKDAY(C18,1)=1,WEEKDAY(C18,1)=7)</formula>
    </cfRule>
  </conditionalFormatting>
  <conditionalFormatting sqref="C14:G17">
    <cfRule type="cellIs" dxfId="252" priority="60" stopIfTrue="1" operator="equal">
      <formula>""</formula>
    </cfRule>
    <cfRule type="expression" dxfId="251" priority="59" stopIfTrue="1">
      <formula>OR(WEEKDAY(C14,1)=1,WEEKDAY(C14,1)=7)</formula>
    </cfRule>
  </conditionalFormatting>
  <conditionalFormatting sqref="C26:G29">
    <cfRule type="expression" dxfId="250" priority="32" stopIfTrue="1">
      <formula>OR(WEEKDAY(C26,1)=1,WEEKDAY(C26,1)=7)</formula>
    </cfRule>
    <cfRule type="cellIs" dxfId="249" priority="33" stopIfTrue="1" operator="equal">
      <formula>""</formula>
    </cfRule>
  </conditionalFormatting>
  <conditionalFormatting sqref="C19:H19">
    <cfRule type="expression" dxfId="248" priority="81" stopIfTrue="1">
      <formula>OR(WEEKDAY(C19,1)=1,WEEKDAY(C19,1)=7)</formula>
    </cfRule>
    <cfRule type="cellIs" dxfId="247" priority="82" stopIfTrue="1" operator="equal">
      <formula>""</formula>
    </cfRule>
  </conditionalFormatting>
  <conditionalFormatting sqref="C18:J18">
    <cfRule type="cellIs" dxfId="246" priority="14" stopIfTrue="1" operator="equal">
      <formula>""</formula>
    </cfRule>
  </conditionalFormatting>
  <conditionalFormatting sqref="D29:D36">
    <cfRule type="cellIs" dxfId="245" priority="89" stopIfTrue="1" operator="equal">
      <formula>""</formula>
    </cfRule>
  </conditionalFormatting>
  <conditionalFormatting sqref="D25:G25">
    <cfRule type="expression" dxfId="244" priority="51" stopIfTrue="1">
      <formula>OR(WEEKDAY(D25,1)=1,WEEKDAY(D25,1)=7)</formula>
    </cfRule>
    <cfRule type="cellIs" dxfId="243" priority="52" stopIfTrue="1" operator="equal">
      <formula>""</formula>
    </cfRule>
  </conditionalFormatting>
  <conditionalFormatting sqref="D47:G48">
    <cfRule type="expression" dxfId="242" priority="2" stopIfTrue="1">
      <formula>OR(WEEKDAY(D47,1)=1,WEEKDAY(D47,1)=7)</formula>
    </cfRule>
  </conditionalFormatting>
  <conditionalFormatting sqref="E36:G36">
    <cfRule type="expression" dxfId="241" priority="25" stopIfTrue="1">
      <formula>OR(WEEKDAY(E36,1)=1,WEEKDAY(E36,1)=7)</formula>
    </cfRule>
    <cfRule type="cellIs" dxfId="240" priority="26" stopIfTrue="1" operator="equal">
      <formula>""</formula>
    </cfRule>
  </conditionalFormatting>
  <conditionalFormatting sqref="E47:G47">
    <cfRule type="cellIs" dxfId="239" priority="1" stopIfTrue="1" operator="equal">
      <formula>""</formula>
    </cfRule>
    <cfRule type="cellIs" dxfId="238" priority="3" stopIfTrue="1" operator="equal">
      <formula>""</formula>
    </cfRule>
  </conditionalFormatting>
  <conditionalFormatting sqref="F49:G50">
    <cfRule type="expression" dxfId="237" priority="17" stopIfTrue="1">
      <formula>OR(WEEKDAY(F49,1)=1,WEEKDAY(F49,1)=7)</formula>
    </cfRule>
    <cfRule type="cellIs" dxfId="236" priority="18" stopIfTrue="1" operator="equal">
      <formula>""</formula>
    </cfRule>
  </conditionalFormatting>
  <conditionalFormatting sqref="H14:H18 P14:P18 B14:B19 R16:R17 J19:P19 R19:X19 B25:B29 H25:H29 P25:P29 B30:H30 J30:P30 R30:X30 B36:D36 J36:O36 R36:W36 H36:H40 P36:P40 X36:X40 B41:H41 J41:P41 J47:M47 H47:H51 P47:P51 R47:R51 J48:J52 B52:H52 K52:P52 R52:X52 R38:R41 X25:X29">
    <cfRule type="cellIs" dxfId="235" priority="92" stopIfTrue="1" operator="equal">
      <formula>""</formula>
    </cfRule>
  </conditionalFormatting>
  <conditionalFormatting sqref="H47:M47">
    <cfRule type="cellIs" dxfId="234" priority="72" stopIfTrue="1" operator="equal">
      <formula>""</formula>
    </cfRule>
  </conditionalFormatting>
  <conditionalFormatting sqref="J37:J40">
    <cfRule type="expression" dxfId="233" priority="68" stopIfTrue="1">
      <formula>OR(WEEKDAY(J37,1)=1,WEEKDAY(J37,1)=7)</formula>
    </cfRule>
    <cfRule type="cellIs" dxfId="232" priority="69" stopIfTrue="1" operator="equal">
      <formula>""</formula>
    </cfRule>
  </conditionalFormatting>
  <conditionalFormatting sqref="J25:N25">
    <cfRule type="cellIs" dxfId="231" priority="88" stopIfTrue="1" operator="equal">
      <formula>""</formula>
    </cfRule>
    <cfRule type="expression" dxfId="230" priority="87" stopIfTrue="1">
      <formula>OR(WEEKDAY(J25,1)=1,WEEKDAY(J25,1)=7)</formula>
    </cfRule>
  </conditionalFormatting>
  <conditionalFormatting sqref="J14:O14">
    <cfRule type="cellIs" dxfId="229" priority="12" stopIfTrue="1" operator="equal">
      <formula>""</formula>
    </cfRule>
    <cfRule type="expression" dxfId="228" priority="11" stopIfTrue="1">
      <formula>OR(WEEKDAY(J14,1)=1,WEEKDAY(J14,1)=7)</formula>
    </cfRule>
  </conditionalFormatting>
  <conditionalFormatting sqref="J15:O18">
    <cfRule type="expression" dxfId="227" priority="57" stopIfTrue="1">
      <formula>OR(WEEKDAY(J15,1)=1,WEEKDAY(J15,1)=7)</formula>
    </cfRule>
    <cfRule type="cellIs" dxfId="226" priority="58" stopIfTrue="1" operator="equal">
      <formula>""</formula>
    </cfRule>
  </conditionalFormatting>
  <conditionalFormatting sqref="J26:O29">
    <cfRule type="expression" dxfId="225" priority="9" stopIfTrue="1">
      <formula>OR(WEEKDAY(J26,1)=1,WEEKDAY(J26,1)=7)</formula>
    </cfRule>
    <cfRule type="cellIs" dxfId="224" priority="10" stopIfTrue="1" operator="equal">
      <formula>""</formula>
    </cfRule>
  </conditionalFormatting>
  <conditionalFormatting sqref="K19 K21:K25 K30:K36 K41:K47">
    <cfRule type="expression" dxfId="223" priority="61" stopIfTrue="1">
      <formula>OR(WEEKDAY(K19,1)=1,WEEKDAY(K19,1)=7)</formula>
    </cfRule>
  </conditionalFormatting>
  <conditionalFormatting sqref="K19 K21:K25 K30:K36 K41:M47">
    <cfRule type="cellIs" dxfId="222" priority="62" stopIfTrue="1" operator="equal">
      <formula>""</formula>
    </cfRule>
  </conditionalFormatting>
  <conditionalFormatting sqref="K37:O39">
    <cfRule type="cellIs" dxfId="221" priority="22" stopIfTrue="1" operator="equal">
      <formula>""</formula>
    </cfRule>
  </conditionalFormatting>
  <conditionalFormatting sqref="K37:O40">
    <cfRule type="expression" dxfId="220" priority="21" stopIfTrue="1">
      <formula>OR(WEEKDAY(K37,1)=1,WEEKDAY(K37,1)=7)</formula>
    </cfRule>
  </conditionalFormatting>
  <conditionalFormatting sqref="K48:O51">
    <cfRule type="expression" dxfId="219" priority="5" stopIfTrue="1">
      <formula>OR(WEEKDAY(K48,1)=1,WEEKDAY(K48,1)=7)</formula>
    </cfRule>
    <cfRule type="cellIs" dxfId="218" priority="6" stopIfTrue="1" operator="equal">
      <formula>""</formula>
    </cfRule>
  </conditionalFormatting>
  <conditionalFormatting sqref="K40:W40">
    <cfRule type="cellIs" dxfId="217" priority="46" stopIfTrue="1" operator="equal">
      <formula>""</formula>
    </cfRule>
  </conditionalFormatting>
  <conditionalFormatting sqref="M19:N19 N20 M21:N25 M30:M36">
    <cfRule type="cellIs" dxfId="216" priority="75" stopIfTrue="1" operator="equal">
      <formula>""</formula>
    </cfRule>
  </conditionalFormatting>
  <conditionalFormatting sqref="N47:O47">
    <cfRule type="expression" dxfId="215" priority="40" stopIfTrue="1">
      <formula>OR(WEEKDAY(N47,1)=1,WEEKDAY(N47,1)=7)</formula>
    </cfRule>
  </conditionalFormatting>
  <conditionalFormatting sqref="N47:R47">
    <cfRule type="cellIs" dxfId="214" priority="41" stopIfTrue="1" operator="equal">
      <formula>""</formula>
    </cfRule>
  </conditionalFormatting>
  <conditionalFormatting sqref="O25">
    <cfRule type="expression" dxfId="213" priority="49" stopIfTrue="1">
      <formula>OR(WEEKDAY(O25,1)=1,WEEKDAY(O25,1)=7)</formula>
    </cfRule>
  </conditionalFormatting>
  <conditionalFormatting sqref="O25:R25">
    <cfRule type="cellIs" dxfId="212" priority="50" stopIfTrue="1" operator="equal">
      <formula>""</formula>
    </cfRule>
  </conditionalFormatting>
  <conditionalFormatting sqref="P15:R15">
    <cfRule type="cellIs" dxfId="211" priority="74" stopIfTrue="1" operator="equal">
      <formula>""</formula>
    </cfRule>
    <cfRule type="expression" dxfId="210" priority="73" stopIfTrue="1">
      <formula>OR(WEEKDAY(P15,1)=1,WEEKDAY(P15,1)=7)</formula>
    </cfRule>
  </conditionalFormatting>
  <conditionalFormatting sqref="P38:R38">
    <cfRule type="expression" dxfId="209" priority="77" stopIfTrue="1">
      <formula>OR(WEEKDAY(P38,1)=1,WEEKDAY(P38,1)=7)</formula>
    </cfRule>
  </conditionalFormatting>
  <conditionalFormatting sqref="P18:X18">
    <cfRule type="expression" dxfId="208" priority="53" stopIfTrue="1">
      <formula>OR(WEEKDAY(P18,1)=1,WEEKDAY(P18,1)=7)</formula>
    </cfRule>
  </conditionalFormatting>
  <conditionalFormatting sqref="R25:R29">
    <cfRule type="expression" dxfId="207" priority="78" stopIfTrue="1">
      <formula>OR(WEEKDAY(R25,1)=1,WEEKDAY(R25,1)=7)</formula>
    </cfRule>
    <cfRule type="cellIs" dxfId="206" priority="79" stopIfTrue="1" operator="equal">
      <formula>""</formula>
    </cfRule>
  </conditionalFormatting>
  <conditionalFormatting sqref="R37">
    <cfRule type="cellIs" dxfId="205" priority="67" stopIfTrue="1" operator="equal">
      <formula>""</formula>
    </cfRule>
  </conditionalFormatting>
  <conditionalFormatting sqref="R37:R41">
    <cfRule type="expression" dxfId="204" priority="66" stopIfTrue="1">
      <formula>OR(WEEKDAY(R37,1)=1,WEEKDAY(R37,1)=7)</formula>
    </cfRule>
  </conditionalFormatting>
  <conditionalFormatting sqref="R14:X14">
    <cfRule type="cellIs" dxfId="203" priority="35" stopIfTrue="1" operator="equal">
      <formula>""</formula>
    </cfRule>
    <cfRule type="expression" dxfId="202" priority="34" stopIfTrue="1">
      <formula>OR(WEEKDAY(R14,1)=1,WEEKDAY(R14,1)=7)</formula>
    </cfRule>
  </conditionalFormatting>
  <conditionalFormatting sqref="R18:X18">
    <cfRule type="cellIs" dxfId="201" priority="54" stopIfTrue="1" operator="equal">
      <formula>""</formula>
    </cfRule>
  </conditionalFormatting>
  <conditionalFormatting sqref="S41">
    <cfRule type="cellIs" dxfId="200" priority="45" stopIfTrue="1" operator="equal">
      <formula>""</formula>
    </cfRule>
  </conditionalFormatting>
  <conditionalFormatting sqref="S40:T40">
    <cfRule type="cellIs" dxfId="199" priority="4" stopIfTrue="1" operator="equal">
      <formula>""</formula>
    </cfRule>
  </conditionalFormatting>
  <conditionalFormatting sqref="S29:U29">
    <cfRule type="cellIs" dxfId="198" priority="28" stopIfTrue="1" operator="equal">
      <formula>""</formula>
    </cfRule>
  </conditionalFormatting>
  <conditionalFormatting sqref="S25:W28">
    <cfRule type="cellIs" dxfId="197" priority="29" stopIfTrue="1" operator="equal">
      <formula>""</formula>
    </cfRule>
  </conditionalFormatting>
  <conditionalFormatting sqref="S37:W39">
    <cfRule type="cellIs" dxfId="196" priority="20" stopIfTrue="1" operator="equal">
      <formula>""</formula>
    </cfRule>
  </conditionalFormatting>
  <conditionalFormatting sqref="S37:W40">
    <cfRule type="expression" dxfId="195" priority="19" stopIfTrue="1">
      <formula>OR(WEEKDAY(S37,1)=1,WEEKDAY(S37,1)=7)</formula>
    </cfRule>
  </conditionalFormatting>
  <conditionalFormatting sqref="S15:X17">
    <cfRule type="expression" dxfId="194" priority="55" stopIfTrue="1">
      <formula>OR(WEEKDAY(S15,1)=1,WEEKDAY(S15,1)=7)</formula>
    </cfRule>
    <cfRule type="cellIs" dxfId="193" priority="56" stopIfTrue="1" operator="equal">
      <formula>""</formula>
    </cfRule>
  </conditionalFormatting>
  <conditionalFormatting sqref="S25:X29">
    <cfRule type="expression" dxfId="192" priority="27" stopIfTrue="1">
      <formula>OR(WEEKDAY(S25,1)=1,WEEKDAY(S25,1)=7)</formula>
    </cfRule>
  </conditionalFormatting>
  <conditionalFormatting sqref="S41:X41">
    <cfRule type="expression" dxfId="191" priority="44" stopIfTrue="1">
      <formula>OR(WEEKDAY(S41,1)=1,WEEKDAY(S41,1)=7)</formula>
    </cfRule>
  </conditionalFormatting>
  <conditionalFormatting sqref="S47:X51">
    <cfRule type="cellIs" dxfId="190" priority="39" stopIfTrue="1" operator="equal">
      <formula>""</formula>
    </cfRule>
    <cfRule type="expression" dxfId="189" priority="38" stopIfTrue="1">
      <formula>OR(WEEKDAY(S47,1)=1,WEEKDAY(S47,1)=7)</formula>
    </cfRule>
  </conditionalFormatting>
  <conditionalFormatting sqref="T41:X41">
    <cfRule type="cellIs" dxfId="188" priority="90" stopIfTrue="1" operator="equal">
      <formula>""</formula>
    </cfRule>
  </conditionalFormatting>
  <conditionalFormatting sqref="V29:V36">
    <cfRule type="cellIs" dxfId="187" priority="86" stopIfTrue="1" operator="equal">
      <formula>""</formula>
    </cfRule>
  </conditionalFormatting>
  <conditionalFormatting sqref="V41:V46">
    <cfRule type="expression" dxfId="186" priority="83" stopIfTrue="1">
      <formula>OR(WEEKDAY(V41,1)=1,WEEKDAY(V41,1)=7)</formula>
    </cfRule>
  </conditionalFormatting>
  <conditionalFormatting sqref="W29">
    <cfRule type="cellIs" dxfId="185" priority="80" stopIfTrue="1" operator="equal">
      <formula>""</formula>
    </cfRule>
  </conditionalFormatting>
  <conditionalFormatting sqref="W36">
    <cfRule type="cellIs" dxfId="184" priority="47" stopIfTrue="1" operator="equal">
      <formula>""</formula>
    </cfRule>
  </conditionalFormatting>
  <hyperlinks>
    <hyperlink ref="A2" r:id="rId1" xr:uid="{6C25F97A-CE82-4EC9-A116-F0168005E7F0}"/>
  </hyperlinks>
  <printOptions horizontalCentered="1"/>
  <pageMargins left="0.25" right="0.25" top="0.5" bottom="0.5" header="0.5" footer="0.5"/>
  <pageSetup scale="83" orientation="portrait" r:id="rId2"/>
  <headerFooter alignWithMargins="0">
    <oddFooter>&amp;R&amp;8Created using a template from Vertex42.com</oddFooter>
  </headerFooter>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CFB99-CDDC-40EE-803E-3A7CB8BDF604}">
  <dimension ref="A1:AK77"/>
  <sheetViews>
    <sheetView showGridLines="0" topLeftCell="A44" zoomScale="130" zoomScaleNormal="130" zoomScaleSheetLayoutView="130" workbookViewId="0">
      <selection activeCell="W60" sqref="W60:X60"/>
    </sheetView>
  </sheetViews>
  <sheetFormatPr defaultRowHeight="12.75" x14ac:dyDescent="0.2"/>
  <cols>
    <col min="1" max="1" width="17.5703125" customWidth="1"/>
    <col min="2" max="2" width="3.7109375" customWidth="1"/>
    <col min="3" max="7" width="4.28515625" customWidth="1"/>
    <col min="8" max="8" width="3.7109375" customWidth="1"/>
    <col min="9" max="9" width="2.7109375" customWidth="1"/>
    <col min="10" max="10" width="3.7109375" customWidth="1"/>
    <col min="11" max="15" width="4.28515625" customWidth="1"/>
    <col min="16" max="16" width="3.7109375" customWidth="1"/>
    <col min="17" max="17" width="2.7109375" customWidth="1"/>
    <col min="18" max="18" width="3.7109375" customWidth="1"/>
    <col min="19" max="23" width="4.28515625" customWidth="1"/>
    <col min="24" max="24" width="3.7109375" customWidth="1"/>
    <col min="25" max="25" width="2.85546875" customWidth="1"/>
    <col min="26" max="26" width="5.5703125" bestFit="1" customWidth="1"/>
    <col min="27" max="27" width="4.42578125" bestFit="1" customWidth="1"/>
    <col min="28" max="29" width="2.85546875" customWidth="1"/>
    <col min="30" max="30" width="10" bestFit="1" customWidth="1"/>
    <col min="31" max="31" width="4" bestFit="1" customWidth="1"/>
    <col min="32" max="32" width="2.85546875" customWidth="1"/>
    <col min="33" max="33" width="8.5703125" bestFit="1" customWidth="1"/>
    <col min="34" max="34" width="6.42578125" bestFit="1" customWidth="1"/>
    <col min="35" max="35" width="4" bestFit="1" customWidth="1"/>
    <col min="36" max="36" width="5" bestFit="1" customWidth="1"/>
    <col min="37" max="37" width="6.42578125" bestFit="1" customWidth="1"/>
  </cols>
  <sheetData>
    <row r="1" spans="1:37" ht="18" customHeight="1" x14ac:dyDescent="0.2">
      <c r="A1" s="1"/>
      <c r="B1" s="2" t="s">
        <v>7</v>
      </c>
      <c r="C1" s="6"/>
      <c r="D1" s="6"/>
      <c r="E1" s="6"/>
      <c r="F1" s="6"/>
      <c r="G1" s="6"/>
      <c r="H1" s="6"/>
      <c r="I1" s="6"/>
      <c r="J1" s="6"/>
      <c r="K1" s="6"/>
      <c r="L1" s="6"/>
      <c r="M1" s="6"/>
      <c r="N1" s="6"/>
      <c r="O1" s="6"/>
      <c r="P1" s="6"/>
      <c r="Q1" s="6"/>
      <c r="R1" s="6"/>
      <c r="S1" s="6"/>
      <c r="T1" s="6"/>
      <c r="U1" s="6"/>
      <c r="V1" s="6"/>
      <c r="W1" s="6"/>
      <c r="X1" s="19" t="s">
        <v>4</v>
      </c>
    </row>
    <row r="2" spans="1:37" x14ac:dyDescent="0.2">
      <c r="A2" s="32" t="s">
        <v>1</v>
      </c>
    </row>
    <row r="3" spans="1:37" x14ac:dyDescent="0.2">
      <c r="A3" s="21" t="s">
        <v>0</v>
      </c>
      <c r="B3" s="7"/>
      <c r="C3" s="7"/>
      <c r="D3" s="5"/>
      <c r="E3" s="5"/>
      <c r="U3" s="3"/>
    </row>
    <row r="4" spans="1:37" x14ac:dyDescent="0.2">
      <c r="A4" s="9">
        <v>2025</v>
      </c>
      <c r="B4" s="7"/>
      <c r="C4" s="7"/>
      <c r="D4" s="5"/>
      <c r="E4" s="5"/>
      <c r="U4" s="3"/>
    </row>
    <row r="5" spans="1:37" x14ac:dyDescent="0.2">
      <c r="A5" s="21" t="s">
        <v>5</v>
      </c>
      <c r="B5" s="7"/>
      <c r="C5" s="7"/>
      <c r="D5" s="5"/>
      <c r="E5" s="5"/>
      <c r="I5" s="4"/>
      <c r="U5" s="3"/>
    </row>
    <row r="6" spans="1:37" x14ac:dyDescent="0.2">
      <c r="A6" s="9">
        <v>7</v>
      </c>
      <c r="B6" s="7"/>
      <c r="C6" s="7"/>
      <c r="D6" s="5"/>
      <c r="E6" s="5"/>
      <c r="I6" s="4"/>
      <c r="U6" s="3"/>
    </row>
    <row r="7" spans="1:37" x14ac:dyDescent="0.2">
      <c r="A7" s="20" t="s">
        <v>2</v>
      </c>
      <c r="B7" s="7"/>
      <c r="C7" s="7"/>
      <c r="D7" s="7"/>
      <c r="E7" s="7"/>
      <c r="L7" t="s">
        <v>8</v>
      </c>
    </row>
    <row r="8" spans="1:37" x14ac:dyDescent="0.2">
      <c r="A8" s="9">
        <v>1</v>
      </c>
      <c r="B8" s="8" t="s">
        <v>3</v>
      </c>
      <c r="C8" s="7"/>
      <c r="D8" s="7"/>
      <c r="E8" s="7"/>
    </row>
    <row r="10" spans="1:37" ht="22.5" customHeight="1" x14ac:dyDescent="0.2">
      <c r="B10" s="63" t="s">
        <v>58</v>
      </c>
      <c r="C10" s="64"/>
      <c r="D10" s="64"/>
      <c r="E10" s="64"/>
      <c r="F10" s="64"/>
      <c r="G10" s="64"/>
      <c r="H10" s="64"/>
      <c r="I10" s="64"/>
      <c r="J10" s="64"/>
      <c r="K10" s="64"/>
      <c r="L10" s="64"/>
      <c r="M10" s="64"/>
      <c r="N10" s="64"/>
      <c r="O10" s="64"/>
      <c r="P10" s="64"/>
      <c r="Q10" s="64"/>
      <c r="R10" s="64"/>
      <c r="S10" s="64"/>
      <c r="T10" s="64"/>
      <c r="U10" s="64"/>
      <c r="V10" s="64"/>
      <c r="W10" s="64"/>
      <c r="X10" s="65"/>
    </row>
    <row r="11" spans="1:37" ht="24" customHeight="1" x14ac:dyDescent="0.2">
      <c r="B11" s="66" t="str">
        <f>year&amp;"-"&amp;year+1&amp;" School Calendar"</f>
        <v>2025-2026 School Calendar</v>
      </c>
      <c r="C11" s="66"/>
      <c r="D11" s="66"/>
      <c r="E11" s="66"/>
      <c r="F11" s="66"/>
      <c r="G11" s="66"/>
      <c r="H11" s="66"/>
      <c r="I11" s="66"/>
      <c r="J11" s="66"/>
      <c r="K11" s="66"/>
      <c r="L11" s="66"/>
      <c r="M11" s="66"/>
      <c r="N11" s="66"/>
      <c r="O11" s="66"/>
      <c r="P11" s="66"/>
      <c r="Q11" s="66"/>
      <c r="R11" s="66"/>
      <c r="S11" s="66"/>
      <c r="T11" s="66"/>
      <c r="U11" s="66"/>
      <c r="V11" s="66"/>
      <c r="W11" s="66"/>
      <c r="X11" s="66"/>
      <c r="AE11" s="34" t="s">
        <v>53</v>
      </c>
      <c r="AF11" s="34" t="s">
        <v>54</v>
      </c>
      <c r="AG11" s="34" t="s">
        <v>55</v>
      </c>
      <c r="AH11" s="34" t="s">
        <v>56</v>
      </c>
      <c r="AJ11" t="s">
        <v>57</v>
      </c>
      <c r="AK11" s="34" t="s">
        <v>56</v>
      </c>
    </row>
    <row r="12" spans="1:37" ht="17.25" x14ac:dyDescent="0.3">
      <c r="B12" s="61">
        <f>DATE(year,month,startday)</f>
        <v>45839</v>
      </c>
      <c r="C12" s="62"/>
      <c r="D12" s="62"/>
      <c r="E12" s="62"/>
      <c r="F12" s="62"/>
      <c r="G12" s="62"/>
      <c r="H12" s="62"/>
      <c r="I12" s="14"/>
      <c r="J12" s="61">
        <f>DATE(YEAR(B12+35),MONTH(B12+35),1)</f>
        <v>45870</v>
      </c>
      <c r="K12" s="62"/>
      <c r="L12" s="62"/>
      <c r="M12" s="62"/>
      <c r="N12" s="62"/>
      <c r="O12" s="62"/>
      <c r="P12" s="62"/>
      <c r="Q12" s="14"/>
      <c r="R12" s="61">
        <f>DATE(YEAR(J12+35),MONTH(J12+35),1)</f>
        <v>45901</v>
      </c>
      <c r="S12" s="62"/>
      <c r="T12" s="62"/>
      <c r="U12" s="62"/>
      <c r="V12" s="62"/>
      <c r="W12" s="62"/>
      <c r="X12" s="62"/>
      <c r="AD12" s="34" t="s">
        <v>41</v>
      </c>
      <c r="AE12">
        <v>0</v>
      </c>
      <c r="AF12">
        <v>0</v>
      </c>
      <c r="AG12">
        <f>SUM(AE12:AF12)</f>
        <v>0</v>
      </c>
      <c r="AH12">
        <f>+AG12</f>
        <v>0</v>
      </c>
      <c r="AI12">
        <v>0</v>
      </c>
      <c r="AJ12">
        <f>+AG12+AI12</f>
        <v>0</v>
      </c>
      <c r="AK12">
        <f>+AJ12</f>
        <v>0</v>
      </c>
    </row>
    <row r="13" spans="1:37" ht="13.5" x14ac:dyDescent="0.25">
      <c r="B13" s="17" t="str">
        <f>IF(startday=1,INDEX(weekDayNames,1),INDEX(weekDayNames,2))</f>
        <v>Su</v>
      </c>
      <c r="C13" s="16" t="str">
        <f>IF(startday=1,INDEX(weekDayNames,2),INDEX(weekDayNames,3))</f>
        <v>M</v>
      </c>
      <c r="D13" s="16" t="str">
        <f>IF(startday=1,INDEX(weekDayNames,3),INDEX(weekDayNames,4))</f>
        <v>Tu</v>
      </c>
      <c r="E13" s="16" t="str">
        <f>IF(startday=1,INDEX(weekDayNames,4),INDEX(weekDayNames,5))</f>
        <v>W</v>
      </c>
      <c r="F13" s="16" t="str">
        <f>IF(startday=1,INDEX(weekDayNames,5),INDEX(weekDayNames,6))</f>
        <v>Th</v>
      </c>
      <c r="G13" s="16" t="str">
        <f>IF(startday=1,INDEX(weekDayNames,6),INDEX(weekDayNames,7))</f>
        <v>F</v>
      </c>
      <c r="H13" s="18" t="str">
        <f>IF(startday=1,INDEX(weekDayNames,7),INDEX(weekDayNames,1))</f>
        <v>Sa</v>
      </c>
      <c r="I13" s="10"/>
      <c r="J13" s="17" t="str">
        <f>IF(startday=1,INDEX(weekDayNames,1),INDEX(weekDayNames,2))</f>
        <v>Su</v>
      </c>
      <c r="K13" s="16" t="str">
        <f>IF(startday=1,INDEX(weekDayNames,2),INDEX(weekDayNames,3))</f>
        <v>M</v>
      </c>
      <c r="L13" s="16" t="str">
        <f>IF(startday=1,INDEX(weekDayNames,3),INDEX(weekDayNames,4))</f>
        <v>Tu</v>
      </c>
      <c r="M13" s="16" t="str">
        <f>IF(startday=1,INDEX(weekDayNames,4),INDEX(weekDayNames,5))</f>
        <v>W</v>
      </c>
      <c r="N13" s="16" t="str">
        <f>IF(startday=1,INDEX(weekDayNames,5),INDEX(weekDayNames,6))</f>
        <v>Th</v>
      </c>
      <c r="O13" s="16" t="str">
        <f>IF(startday=1,INDEX(weekDayNames,6),INDEX(weekDayNames,7))</f>
        <v>F</v>
      </c>
      <c r="P13" s="18" t="str">
        <f>IF(startday=1,INDEX(weekDayNames,7),INDEX(weekDayNames,1))</f>
        <v>Sa</v>
      </c>
      <c r="Q13" s="10"/>
      <c r="R13" s="17" t="str">
        <f>IF(startday=1,INDEX(weekDayNames,1),INDEX(weekDayNames,2))</f>
        <v>Su</v>
      </c>
      <c r="S13" s="16" t="str">
        <f>IF(startday=1,INDEX(weekDayNames,2),INDEX(weekDayNames,3))</f>
        <v>M</v>
      </c>
      <c r="T13" s="16" t="str">
        <f>IF(startday=1,INDEX(weekDayNames,3),INDEX(weekDayNames,4))</f>
        <v>Tu</v>
      </c>
      <c r="U13" s="16" t="str">
        <f>IF(startday=1,INDEX(weekDayNames,4),INDEX(weekDayNames,5))</f>
        <v>W</v>
      </c>
      <c r="V13" s="16" t="str">
        <f>IF(startday=1,INDEX(weekDayNames,5),INDEX(weekDayNames,6))</f>
        <v>Th</v>
      </c>
      <c r="W13" s="16" t="str">
        <f>IF(startday=1,INDEX(weekDayNames,6),INDEX(weekDayNames,7))</f>
        <v>F</v>
      </c>
      <c r="X13" s="18" t="str">
        <f>IF(startday=1,INDEX(weekDayNames,7),INDEX(weekDayNames,1))</f>
        <v>Sa</v>
      </c>
      <c r="AD13" s="34" t="s">
        <v>42</v>
      </c>
      <c r="AE13">
        <v>0</v>
      </c>
      <c r="AF13">
        <v>0</v>
      </c>
      <c r="AG13">
        <f t="shared" ref="AG13:AG23" si="0">SUM(AE13:AF13)</f>
        <v>0</v>
      </c>
      <c r="AH13">
        <f>+AH12+AG13</f>
        <v>0</v>
      </c>
      <c r="AI13">
        <v>0</v>
      </c>
      <c r="AJ13">
        <f t="shared" ref="AJ13:AJ23" si="1">+AG13+AI13</f>
        <v>0</v>
      </c>
      <c r="AK13">
        <f>+AK12+AJ13</f>
        <v>0</v>
      </c>
    </row>
    <row r="14" spans="1:37" ht="16.5" x14ac:dyDescent="0.3">
      <c r="B14" s="12" t="str">
        <f t="array" ref="B14:H19">IF(MONTH(B12)&lt;&gt;MONTH(DATE(YEAR(B12),MONTH(B12),1)-WEEKDAY(DATE(YEAR(B12),MONTH(B12),1),startday)+(WeekNo-1)*7+WeekDay),"",DATE(YEAR(B12),MONTH(B12),1)-WEEKDAY(DATE(YEAR(B12),MONTH(B12),1),startday)+(WeekNo-1)*7+WeekDay)</f>
        <v/>
      </c>
      <c r="C14" s="12" t="str">
        <v/>
      </c>
      <c r="D14" s="12">
        <v>45839</v>
      </c>
      <c r="E14" s="12">
        <v>45840</v>
      </c>
      <c r="F14" s="12">
        <v>45841</v>
      </c>
      <c r="G14" s="12">
        <v>45842</v>
      </c>
      <c r="H14" s="12">
        <v>45843</v>
      </c>
      <c r="I14" s="11"/>
      <c r="J14" s="12" t="str">
        <f t="array" ref="J14:P19">IF(MONTH(J12)&lt;&gt;MONTH(DATE(YEAR(J12),MONTH(J12),1)-WEEKDAY(DATE(YEAR(J12),MONTH(J12),1),startday)+(WeekNo-1)*7+WeekDay),"",DATE(YEAR(J12),MONTH(J12),1)-WEEKDAY(DATE(YEAR(J12),MONTH(J12),1),startday)+(WeekNo-1)*7+WeekDay)</f>
        <v/>
      </c>
      <c r="K14" s="13" t="str">
        <v/>
      </c>
      <c r="L14" s="37" t="str">
        <v/>
      </c>
      <c r="M14" s="41" t="str">
        <v/>
      </c>
      <c r="N14" s="12" t="str">
        <v/>
      </c>
      <c r="O14" s="54">
        <v>45870</v>
      </c>
      <c r="P14" s="12">
        <v>45871</v>
      </c>
      <c r="Q14" s="11"/>
      <c r="R14" s="12" t="str">
        <f t="array" ref="R14:X19">IF(MONTH(R12)&lt;&gt;MONTH(DATE(YEAR(R12),MONTH(R12),1)-WEEKDAY(DATE(YEAR(R12),MONTH(R12),1),startday)+(WeekNo-1)*7+WeekDay),"",DATE(YEAR(R12),MONTH(R12),1)-WEEKDAY(DATE(YEAR(R12),MONTH(R12),1),startday)+(WeekNo-1)*7+WeekDay)</f>
        <v/>
      </c>
      <c r="S14" s="54">
        <v>45901</v>
      </c>
      <c r="T14" s="12">
        <v>45902</v>
      </c>
      <c r="U14" s="12">
        <v>45903</v>
      </c>
      <c r="V14" s="12">
        <v>45904</v>
      </c>
      <c r="W14" s="54">
        <v>45905</v>
      </c>
      <c r="X14" s="22">
        <v>45906</v>
      </c>
      <c r="AD14" s="34" t="s">
        <v>43</v>
      </c>
      <c r="AE14">
        <v>0</v>
      </c>
      <c r="AF14">
        <v>0</v>
      </c>
      <c r="AG14">
        <f t="shared" si="0"/>
        <v>0</v>
      </c>
      <c r="AH14">
        <f t="shared" ref="AH14:AH23" si="2">+AH13+AG14</f>
        <v>0</v>
      </c>
      <c r="AI14">
        <v>0</v>
      </c>
      <c r="AJ14">
        <f t="shared" si="1"/>
        <v>0</v>
      </c>
      <c r="AK14">
        <f t="shared" ref="AK14:AK23" si="3">+AK13+AJ14</f>
        <v>0</v>
      </c>
    </row>
    <row r="15" spans="1:37" ht="14.25" x14ac:dyDescent="0.3">
      <c r="B15" s="12">
        <v>45844</v>
      </c>
      <c r="C15" s="12">
        <v>45845</v>
      </c>
      <c r="D15" s="12">
        <v>45846</v>
      </c>
      <c r="E15" s="12">
        <v>45847</v>
      </c>
      <c r="F15" s="12">
        <v>45848</v>
      </c>
      <c r="G15" s="12">
        <v>45849</v>
      </c>
      <c r="H15" s="22">
        <v>45850</v>
      </c>
      <c r="I15" s="11"/>
      <c r="J15" s="12">
        <v>45872</v>
      </c>
      <c r="K15" s="12">
        <v>45873</v>
      </c>
      <c r="L15" s="12">
        <v>45874</v>
      </c>
      <c r="M15" s="12">
        <v>45875</v>
      </c>
      <c r="N15" s="12">
        <v>45876</v>
      </c>
      <c r="O15" s="54">
        <v>45877</v>
      </c>
      <c r="P15" s="22">
        <v>45878</v>
      </c>
      <c r="Q15" s="11"/>
      <c r="R15" s="12">
        <v>45907</v>
      </c>
      <c r="S15" s="12">
        <v>45908</v>
      </c>
      <c r="T15" s="12">
        <v>45909</v>
      </c>
      <c r="U15" s="12">
        <v>45910</v>
      </c>
      <c r="V15" s="12">
        <v>45911</v>
      </c>
      <c r="W15" s="54">
        <v>45912</v>
      </c>
      <c r="X15" s="12">
        <v>45913</v>
      </c>
      <c r="AD15" s="34" t="s">
        <v>44</v>
      </c>
      <c r="AE15">
        <v>0</v>
      </c>
      <c r="AF15">
        <v>0</v>
      </c>
      <c r="AG15">
        <f t="shared" si="0"/>
        <v>0</v>
      </c>
      <c r="AH15">
        <f t="shared" si="2"/>
        <v>0</v>
      </c>
      <c r="AI15">
        <v>0</v>
      </c>
      <c r="AJ15">
        <f t="shared" si="1"/>
        <v>0</v>
      </c>
      <c r="AK15">
        <f t="shared" si="3"/>
        <v>0</v>
      </c>
    </row>
    <row r="16" spans="1:37" ht="14.25" x14ac:dyDescent="0.3">
      <c r="B16" s="12">
        <v>45851</v>
      </c>
      <c r="C16" s="12">
        <v>45852</v>
      </c>
      <c r="D16" s="12">
        <v>45853</v>
      </c>
      <c r="E16" s="12">
        <v>45854</v>
      </c>
      <c r="F16" s="12">
        <v>45855</v>
      </c>
      <c r="G16" s="12">
        <v>45856</v>
      </c>
      <c r="H16" s="12">
        <v>45857</v>
      </c>
      <c r="I16" s="11"/>
      <c r="J16" s="12">
        <v>45879</v>
      </c>
      <c r="K16" s="12">
        <v>45880</v>
      </c>
      <c r="L16" s="12">
        <v>45881</v>
      </c>
      <c r="M16" s="12">
        <v>45882</v>
      </c>
      <c r="N16" s="12">
        <v>45883</v>
      </c>
      <c r="O16" s="54">
        <v>45884</v>
      </c>
      <c r="P16" s="12">
        <v>45885</v>
      </c>
      <c r="Q16" s="11"/>
      <c r="R16" s="12">
        <v>45914</v>
      </c>
      <c r="S16" s="12">
        <v>45915</v>
      </c>
      <c r="T16" s="12">
        <v>45916</v>
      </c>
      <c r="U16" s="12">
        <v>45917</v>
      </c>
      <c r="V16" s="12">
        <v>45918</v>
      </c>
      <c r="W16" s="54">
        <v>45919</v>
      </c>
      <c r="X16" s="22">
        <v>45920</v>
      </c>
      <c r="AD16" s="34" t="s">
        <v>45</v>
      </c>
      <c r="AE16">
        <v>0</v>
      </c>
      <c r="AF16">
        <v>0</v>
      </c>
      <c r="AG16">
        <f t="shared" si="0"/>
        <v>0</v>
      </c>
      <c r="AH16">
        <f t="shared" si="2"/>
        <v>0</v>
      </c>
      <c r="AI16">
        <v>0</v>
      </c>
      <c r="AJ16">
        <f t="shared" si="1"/>
        <v>0</v>
      </c>
      <c r="AK16">
        <f t="shared" si="3"/>
        <v>0</v>
      </c>
    </row>
    <row r="17" spans="2:37" ht="14.25" x14ac:dyDescent="0.3">
      <c r="B17" s="12">
        <v>45858</v>
      </c>
      <c r="C17" s="60">
        <v>45859</v>
      </c>
      <c r="D17" s="60">
        <v>45860</v>
      </c>
      <c r="E17" s="60">
        <v>45861</v>
      </c>
      <c r="F17" s="60">
        <v>45862</v>
      </c>
      <c r="G17" s="54">
        <v>45863</v>
      </c>
      <c r="H17" s="22">
        <v>45864</v>
      </c>
      <c r="I17" s="11"/>
      <c r="J17" s="12">
        <v>45886</v>
      </c>
      <c r="K17" s="12">
        <v>45887</v>
      </c>
      <c r="L17" s="12">
        <v>45888</v>
      </c>
      <c r="M17" s="12">
        <v>45889</v>
      </c>
      <c r="N17" s="12">
        <v>45890</v>
      </c>
      <c r="O17" s="54">
        <v>45891</v>
      </c>
      <c r="P17" s="22">
        <v>45892</v>
      </c>
      <c r="Q17" s="11"/>
      <c r="R17" s="12">
        <v>45921</v>
      </c>
      <c r="S17" s="12">
        <v>45922</v>
      </c>
      <c r="T17" s="12">
        <v>45923</v>
      </c>
      <c r="U17" s="12">
        <v>45924</v>
      </c>
      <c r="V17" s="12">
        <v>45925</v>
      </c>
      <c r="W17" s="54">
        <v>45926</v>
      </c>
      <c r="X17" s="12">
        <v>45927</v>
      </c>
      <c r="AD17" s="34" t="s">
        <v>46</v>
      </c>
      <c r="AE17">
        <v>0</v>
      </c>
      <c r="AF17">
        <v>0</v>
      </c>
      <c r="AG17">
        <f t="shared" si="0"/>
        <v>0</v>
      </c>
      <c r="AH17">
        <f t="shared" si="2"/>
        <v>0</v>
      </c>
      <c r="AI17">
        <v>0</v>
      </c>
      <c r="AJ17">
        <f t="shared" si="1"/>
        <v>0</v>
      </c>
      <c r="AK17">
        <f t="shared" si="3"/>
        <v>0</v>
      </c>
    </row>
    <row r="18" spans="2:37" ht="16.5" x14ac:dyDescent="0.3">
      <c r="B18" s="48">
        <v>45865</v>
      </c>
      <c r="C18" s="55">
        <v>45866</v>
      </c>
      <c r="D18" s="55">
        <v>45867</v>
      </c>
      <c r="E18" s="55">
        <v>45868</v>
      </c>
      <c r="F18" s="55">
        <v>45869</v>
      </c>
      <c r="G18" s="47" t="str">
        <v/>
      </c>
      <c r="H18" s="12" t="str">
        <v/>
      </c>
      <c r="I18" s="11"/>
      <c r="J18" s="12">
        <v>45893</v>
      </c>
      <c r="K18" s="12">
        <v>45894</v>
      </c>
      <c r="L18" s="12">
        <v>45895</v>
      </c>
      <c r="M18" s="12">
        <v>45896</v>
      </c>
      <c r="N18" s="12">
        <v>45897</v>
      </c>
      <c r="O18" s="54">
        <v>45898</v>
      </c>
      <c r="P18" s="12">
        <v>45899</v>
      </c>
      <c r="Q18" s="11"/>
      <c r="R18" s="12">
        <v>45928</v>
      </c>
      <c r="S18" s="12">
        <v>45929</v>
      </c>
      <c r="T18" s="12">
        <v>45930</v>
      </c>
      <c r="U18" s="13" t="str">
        <v/>
      </c>
      <c r="V18" s="13" t="str">
        <v/>
      </c>
      <c r="W18" s="13" t="str">
        <v/>
      </c>
      <c r="X18" s="12" t="str">
        <v/>
      </c>
      <c r="AD18" s="34" t="s">
        <v>47</v>
      </c>
      <c r="AE18">
        <v>0</v>
      </c>
      <c r="AF18">
        <v>0</v>
      </c>
      <c r="AG18">
        <f t="shared" si="0"/>
        <v>0</v>
      </c>
      <c r="AH18">
        <f t="shared" si="2"/>
        <v>0</v>
      </c>
      <c r="AI18">
        <v>0</v>
      </c>
      <c r="AJ18">
        <f t="shared" si="1"/>
        <v>0</v>
      </c>
      <c r="AK18">
        <f t="shared" si="3"/>
        <v>0</v>
      </c>
    </row>
    <row r="19" spans="2:37" ht="16.5" x14ac:dyDescent="0.3">
      <c r="B19" s="12" t="str">
        <v/>
      </c>
      <c r="C19" s="49" t="str">
        <v/>
      </c>
      <c r="D19" s="13" t="str">
        <v/>
      </c>
      <c r="E19" s="13" t="str">
        <v/>
      </c>
      <c r="F19" s="13" t="str">
        <v/>
      </c>
      <c r="G19" s="13" t="str">
        <v/>
      </c>
      <c r="H19" s="12" t="str">
        <v/>
      </c>
      <c r="I19" s="11"/>
      <c r="J19" s="12">
        <v>45900</v>
      </c>
      <c r="K19" s="13" t="str">
        <v/>
      </c>
      <c r="L19" s="13" t="str">
        <v/>
      </c>
      <c r="M19" s="13" t="str">
        <v/>
      </c>
      <c r="N19" s="13" t="str">
        <v/>
      </c>
      <c r="O19" s="13" t="str">
        <v/>
      </c>
      <c r="P19" s="12" t="str">
        <v/>
      </c>
      <c r="Q19" s="11"/>
      <c r="R19" s="12" t="str">
        <v/>
      </c>
      <c r="S19" s="13" t="str">
        <v/>
      </c>
      <c r="T19" s="13" t="str">
        <v/>
      </c>
      <c r="U19" s="13" t="str">
        <v/>
      </c>
      <c r="V19" s="13" t="str">
        <v/>
      </c>
      <c r="W19" s="13" t="str">
        <v/>
      </c>
      <c r="X19" s="12" t="str">
        <v/>
      </c>
      <c r="AD19" s="34" t="s">
        <v>48</v>
      </c>
      <c r="AE19">
        <v>0</v>
      </c>
      <c r="AF19">
        <v>0</v>
      </c>
      <c r="AG19">
        <f t="shared" si="0"/>
        <v>0</v>
      </c>
      <c r="AH19">
        <f t="shared" si="2"/>
        <v>0</v>
      </c>
      <c r="AI19">
        <v>0</v>
      </c>
      <c r="AJ19">
        <f t="shared" si="1"/>
        <v>0</v>
      </c>
      <c r="AK19">
        <f t="shared" si="3"/>
        <v>0</v>
      </c>
    </row>
    <row r="20" spans="2:37" s="28" customFormat="1" ht="14.25" x14ac:dyDescent="0.3">
      <c r="B20" s="29" t="s">
        <v>61</v>
      </c>
      <c r="C20" s="29"/>
      <c r="D20" s="25"/>
      <c r="E20" s="25"/>
      <c r="F20" s="25"/>
      <c r="G20" s="25"/>
      <c r="H20" s="26">
        <v>4</v>
      </c>
      <c r="I20" s="11"/>
      <c r="J20" s="57" t="s">
        <v>62</v>
      </c>
      <c r="K20" s="57"/>
      <c r="L20" s="57"/>
      <c r="M20" s="57"/>
      <c r="N20" s="29"/>
      <c r="O20" s="25"/>
      <c r="P20" s="26">
        <v>16</v>
      </c>
      <c r="Q20" s="11"/>
      <c r="R20" s="29" t="s">
        <v>63</v>
      </c>
      <c r="S20" s="29"/>
      <c r="T20" s="25"/>
      <c r="U20" s="25"/>
      <c r="V20" s="25"/>
      <c r="W20" s="25"/>
      <c r="X20" s="26">
        <v>17</v>
      </c>
      <c r="AD20" s="34" t="s">
        <v>49</v>
      </c>
      <c r="AE20">
        <v>0</v>
      </c>
      <c r="AF20">
        <v>0</v>
      </c>
      <c r="AG20">
        <f t="shared" si="0"/>
        <v>0</v>
      </c>
      <c r="AH20">
        <f t="shared" si="2"/>
        <v>0</v>
      </c>
      <c r="AI20">
        <v>0</v>
      </c>
      <c r="AJ20">
        <f t="shared" si="1"/>
        <v>0</v>
      </c>
      <c r="AK20">
        <f t="shared" si="3"/>
        <v>0</v>
      </c>
    </row>
    <row r="21" spans="2:37" s="28" customFormat="1" ht="14.25" x14ac:dyDescent="0.3">
      <c r="B21" s="29" t="s">
        <v>10</v>
      </c>
      <c r="C21" s="29"/>
      <c r="D21" s="25"/>
      <c r="E21" s="25"/>
      <c r="F21" s="25"/>
      <c r="G21" s="25"/>
      <c r="H21" s="26">
        <v>4</v>
      </c>
      <c r="I21" s="11"/>
      <c r="J21" s="29" t="s">
        <v>10</v>
      </c>
      <c r="K21" s="29"/>
      <c r="L21" s="25"/>
      <c r="M21" s="25"/>
      <c r="N21" s="25"/>
      <c r="O21" s="25"/>
      <c r="P21" s="26">
        <v>0</v>
      </c>
      <c r="Q21" s="11"/>
      <c r="R21" s="29" t="s">
        <v>10</v>
      </c>
      <c r="S21" s="29"/>
      <c r="T21" s="25"/>
      <c r="U21" s="25"/>
      <c r="V21" s="25"/>
      <c r="W21" s="25"/>
      <c r="X21" s="26">
        <v>0</v>
      </c>
      <c r="AD21" s="34" t="s">
        <v>50</v>
      </c>
      <c r="AE21">
        <v>0</v>
      </c>
      <c r="AF21">
        <v>0</v>
      </c>
      <c r="AG21">
        <f t="shared" si="0"/>
        <v>0</v>
      </c>
      <c r="AH21">
        <f t="shared" si="2"/>
        <v>0</v>
      </c>
      <c r="AI21">
        <v>0</v>
      </c>
      <c r="AJ21">
        <f t="shared" si="1"/>
        <v>0</v>
      </c>
      <c r="AK21">
        <f t="shared" si="3"/>
        <v>0</v>
      </c>
    </row>
    <row r="22" spans="2:37" ht="9" customHeight="1" x14ac:dyDescent="0.3">
      <c r="B22" s="10"/>
      <c r="C22" s="10"/>
      <c r="D22" s="10"/>
      <c r="E22" s="10"/>
      <c r="F22" s="10"/>
      <c r="G22" s="10"/>
      <c r="H22" s="10"/>
      <c r="I22" s="10"/>
      <c r="J22" s="10"/>
      <c r="K22" s="10"/>
      <c r="L22" s="25"/>
      <c r="M22" s="25"/>
      <c r="N22" s="25"/>
      <c r="O22" s="25"/>
      <c r="P22" s="10"/>
      <c r="Q22" s="10"/>
      <c r="R22" s="10"/>
      <c r="S22" s="10"/>
      <c r="T22" s="10"/>
      <c r="U22" s="10"/>
      <c r="V22" s="10"/>
      <c r="W22" s="10"/>
      <c r="X22" s="10"/>
      <c r="AD22" s="34" t="s">
        <v>51</v>
      </c>
      <c r="AE22">
        <v>0</v>
      </c>
      <c r="AF22">
        <v>0</v>
      </c>
      <c r="AG22">
        <f t="shared" si="0"/>
        <v>0</v>
      </c>
      <c r="AH22">
        <f t="shared" si="2"/>
        <v>0</v>
      </c>
      <c r="AI22">
        <v>0</v>
      </c>
      <c r="AJ22">
        <f t="shared" si="1"/>
        <v>0</v>
      </c>
      <c r="AK22">
        <f t="shared" si="3"/>
        <v>0</v>
      </c>
    </row>
    <row r="23" spans="2:37" ht="17.25" x14ac:dyDescent="0.3">
      <c r="B23" s="61">
        <f>DATE(YEAR(R12+35),MONTH(R12+35),1)</f>
        <v>45931</v>
      </c>
      <c r="C23" s="62"/>
      <c r="D23" s="62"/>
      <c r="E23" s="62"/>
      <c r="F23" s="62"/>
      <c r="G23" s="62"/>
      <c r="H23" s="62"/>
      <c r="I23" s="14"/>
      <c r="J23" s="61">
        <f>DATE(YEAR(B23+35),MONTH(B23+35),1)</f>
        <v>45962</v>
      </c>
      <c r="K23" s="62"/>
      <c r="L23" s="62"/>
      <c r="M23" s="62"/>
      <c r="N23" s="62"/>
      <c r="O23" s="62"/>
      <c r="P23" s="62"/>
      <c r="Q23" s="14"/>
      <c r="R23" s="61">
        <f>DATE(YEAR(J23+35),MONTH(J23+35),1)</f>
        <v>45992</v>
      </c>
      <c r="S23" s="62"/>
      <c r="T23" s="62"/>
      <c r="U23" s="62"/>
      <c r="V23" s="62"/>
      <c r="W23" s="62"/>
      <c r="X23" s="62"/>
      <c r="AD23" s="34" t="s">
        <v>52</v>
      </c>
      <c r="AE23">
        <v>0</v>
      </c>
      <c r="AF23">
        <v>0</v>
      </c>
      <c r="AG23">
        <f t="shared" si="0"/>
        <v>0</v>
      </c>
      <c r="AH23">
        <f t="shared" si="2"/>
        <v>0</v>
      </c>
      <c r="AI23">
        <v>0</v>
      </c>
      <c r="AJ23">
        <f t="shared" si="1"/>
        <v>0</v>
      </c>
      <c r="AK23">
        <f t="shared" si="3"/>
        <v>0</v>
      </c>
    </row>
    <row r="24" spans="2:37" ht="13.5" x14ac:dyDescent="0.25">
      <c r="B24" s="17" t="str">
        <f>IF(startday=1,INDEX(weekDayNames,1),INDEX(weekDayNames,2))</f>
        <v>Su</v>
      </c>
      <c r="C24" s="16" t="str">
        <f>IF(startday=1,INDEX(weekDayNames,2),INDEX(weekDayNames,3))</f>
        <v>M</v>
      </c>
      <c r="D24" s="16" t="str">
        <f>IF(startday=1,INDEX(weekDayNames,3),INDEX(weekDayNames,4))</f>
        <v>Tu</v>
      </c>
      <c r="E24" s="16" t="str">
        <f>IF(startday=1,INDEX(weekDayNames,4),INDEX(weekDayNames,5))</f>
        <v>W</v>
      </c>
      <c r="F24" s="16" t="str">
        <f>IF(startday=1,INDEX(weekDayNames,5),INDEX(weekDayNames,6))</f>
        <v>Th</v>
      </c>
      <c r="G24" s="16" t="str">
        <f>IF(startday=1,INDEX(weekDayNames,6),INDEX(weekDayNames,7))</f>
        <v>F</v>
      </c>
      <c r="H24" s="18" t="str">
        <f>IF(startday=1,INDEX(weekDayNames,7),INDEX(weekDayNames,1))</f>
        <v>Sa</v>
      </c>
      <c r="I24" s="10"/>
      <c r="J24" s="17" t="str">
        <f>IF(startday=1,INDEX(weekDayNames,1),INDEX(weekDayNames,2))</f>
        <v>Su</v>
      </c>
      <c r="K24" s="16" t="str">
        <f>IF(startday=1,INDEX(weekDayNames,2),INDEX(weekDayNames,3))</f>
        <v>M</v>
      </c>
      <c r="L24" s="16" t="str">
        <f>IF(startday=1,INDEX(weekDayNames,3),INDEX(weekDayNames,4))</f>
        <v>Tu</v>
      </c>
      <c r="M24" s="16" t="str">
        <f>IF(startday=1,INDEX(weekDayNames,4),INDEX(weekDayNames,5))</f>
        <v>W</v>
      </c>
      <c r="N24" s="16" t="str">
        <f>IF(startday=1,INDEX(weekDayNames,5),INDEX(weekDayNames,6))</f>
        <v>Th</v>
      </c>
      <c r="O24" s="16" t="str">
        <f>IF(startday=1,INDEX(weekDayNames,6),INDEX(weekDayNames,7))</f>
        <v>F</v>
      </c>
      <c r="P24" s="18" t="str">
        <f>IF(startday=1,INDEX(weekDayNames,7),INDEX(weekDayNames,1))</f>
        <v>Sa</v>
      </c>
      <c r="Q24" s="10"/>
      <c r="R24" s="17" t="str">
        <f>IF(startday=1,INDEX(weekDayNames,1),INDEX(weekDayNames,2))</f>
        <v>Su</v>
      </c>
      <c r="S24" s="16" t="str">
        <f>IF(startday=1,INDEX(weekDayNames,2),INDEX(weekDayNames,3))</f>
        <v>M</v>
      </c>
      <c r="T24" s="16" t="str">
        <f>IF(startday=1,INDEX(weekDayNames,3),INDEX(weekDayNames,4))</f>
        <v>Tu</v>
      </c>
      <c r="U24" s="16" t="str">
        <f>IF(startday=1,INDEX(weekDayNames,4),INDEX(weekDayNames,5))</f>
        <v>W</v>
      </c>
      <c r="V24" s="16" t="str">
        <f>IF(startday=1,INDEX(weekDayNames,5),INDEX(weekDayNames,6))</f>
        <v>Th</v>
      </c>
      <c r="W24" s="16" t="str">
        <f>IF(startday=1,INDEX(weekDayNames,6),INDEX(weekDayNames,7))</f>
        <v>F</v>
      </c>
      <c r="X24" s="18" t="str">
        <f>IF(startday=1,INDEX(weekDayNames,7),INDEX(weekDayNames,1))</f>
        <v>Sa</v>
      </c>
      <c r="AE24">
        <f>SUM(AE12:AE23)</f>
        <v>0</v>
      </c>
      <c r="AF24">
        <f t="shared" ref="AF24:AK24" si="4">SUM(AF12:AF23)</f>
        <v>0</v>
      </c>
      <c r="AG24">
        <f t="shared" si="4"/>
        <v>0</v>
      </c>
      <c r="AH24">
        <f t="shared" si="4"/>
        <v>0</v>
      </c>
      <c r="AI24">
        <f t="shared" si="4"/>
        <v>0</v>
      </c>
      <c r="AJ24">
        <f t="shared" si="4"/>
        <v>0</v>
      </c>
      <c r="AK24">
        <f t="shared" si="4"/>
        <v>0</v>
      </c>
    </row>
    <row r="25" spans="2:37" ht="16.5" x14ac:dyDescent="0.3">
      <c r="B25" s="12" t="str">
        <f t="array" ref="B25:H30">IF(MONTH(B23)&lt;&gt;MONTH(DATE(YEAR(B23),MONTH(B23),1)-WEEKDAY(DATE(YEAR(B23),MONTH(B23),1),startday)+(WeekNo-1)*7+WeekDay),"",DATE(YEAR(B23),MONTH(B23),1)-WEEKDAY(DATE(YEAR(B23),MONTH(B23),1),startday)+(WeekNo-1)*7+WeekDay)</f>
        <v/>
      </c>
      <c r="C25" s="13" t="str">
        <v/>
      </c>
      <c r="D25" s="12" t="str">
        <v/>
      </c>
      <c r="E25" s="12">
        <v>45931</v>
      </c>
      <c r="F25" s="12">
        <v>45932</v>
      </c>
      <c r="G25" s="54">
        <v>45933</v>
      </c>
      <c r="H25" s="22">
        <v>45934</v>
      </c>
      <c r="I25" s="11"/>
      <c r="J25" s="12" t="str">
        <f t="array" ref="J25:P30">IF(MONTH(J23)&lt;&gt;MONTH(DATE(YEAR(J23),MONTH(J23),1)-WEEKDAY(DATE(YEAR(J23),MONTH(J23),1),startday)+(WeekNo-1)*7+WeekDay),"",DATE(YEAR(J23),MONTH(J23),1)-WEEKDAY(DATE(YEAR(J23),MONTH(J23),1),startday)+(WeekNo-1)*7+WeekDay)</f>
        <v/>
      </c>
      <c r="K25" s="13" t="str">
        <v/>
      </c>
      <c r="L25" s="13" t="str">
        <v/>
      </c>
      <c r="M25" s="13" t="str">
        <v/>
      </c>
      <c r="N25" s="13" t="str">
        <v/>
      </c>
      <c r="O25" s="12" t="str">
        <v/>
      </c>
      <c r="P25" s="22">
        <v>45962</v>
      </c>
      <c r="Q25" s="11"/>
      <c r="R25" s="12" t="str">
        <f t="array" ref="R25:X30">IF(MONTH(R23)&lt;&gt;MONTH(DATE(YEAR(R23),MONTH(R23),1)-WEEKDAY(DATE(YEAR(R23),MONTH(R23),1),startday)+(WeekNo-1)*7+WeekDay),"",DATE(YEAR(R23),MONTH(R23),1)-WEEKDAY(DATE(YEAR(R23),MONTH(R23),1),startday)+(WeekNo-1)*7+WeekDay)</f>
        <v/>
      </c>
      <c r="S25" s="12">
        <v>45992</v>
      </c>
      <c r="T25" s="12">
        <v>45993</v>
      </c>
      <c r="U25" s="12">
        <v>45994</v>
      </c>
      <c r="V25" s="12">
        <v>45995</v>
      </c>
      <c r="W25" s="54">
        <v>45996</v>
      </c>
      <c r="X25" s="12">
        <v>45997</v>
      </c>
    </row>
    <row r="26" spans="2:37" ht="14.25" x14ac:dyDescent="0.3">
      <c r="B26" s="12">
        <v>45935</v>
      </c>
      <c r="C26" s="12">
        <v>45936</v>
      </c>
      <c r="D26" s="12">
        <v>45937</v>
      </c>
      <c r="E26" s="12">
        <v>45938</v>
      </c>
      <c r="F26" s="12">
        <v>45939</v>
      </c>
      <c r="G26" s="54">
        <v>45940</v>
      </c>
      <c r="H26" s="12">
        <v>45941</v>
      </c>
      <c r="I26" s="11"/>
      <c r="J26" s="12">
        <v>45963</v>
      </c>
      <c r="K26" s="12">
        <v>45964</v>
      </c>
      <c r="L26" s="54">
        <v>45965</v>
      </c>
      <c r="M26" s="12">
        <v>45966</v>
      </c>
      <c r="N26" s="12">
        <v>45967</v>
      </c>
      <c r="O26" s="54">
        <v>45968</v>
      </c>
      <c r="P26" s="12">
        <v>45969</v>
      </c>
      <c r="Q26" s="11"/>
      <c r="R26" s="12">
        <v>45998</v>
      </c>
      <c r="S26" s="12">
        <v>45999</v>
      </c>
      <c r="T26" s="12">
        <v>46000</v>
      </c>
      <c r="U26" s="12">
        <v>46001</v>
      </c>
      <c r="V26" s="12">
        <v>46002</v>
      </c>
      <c r="W26" s="54">
        <v>46003</v>
      </c>
      <c r="X26" s="22">
        <v>46004</v>
      </c>
    </row>
    <row r="27" spans="2:37" ht="14.25" x14ac:dyDescent="0.3">
      <c r="B27" s="12">
        <v>45942</v>
      </c>
      <c r="C27" s="12">
        <v>45943</v>
      </c>
      <c r="D27" s="12">
        <v>45944</v>
      </c>
      <c r="E27" s="12">
        <v>45945</v>
      </c>
      <c r="F27" s="12">
        <v>45946</v>
      </c>
      <c r="G27" s="54">
        <v>45947</v>
      </c>
      <c r="H27" s="22">
        <v>45948</v>
      </c>
      <c r="I27" s="11"/>
      <c r="J27" s="12">
        <v>45970</v>
      </c>
      <c r="K27" s="12">
        <v>45971</v>
      </c>
      <c r="L27" s="12">
        <v>45972</v>
      </c>
      <c r="M27" s="12">
        <v>45973</v>
      </c>
      <c r="N27" s="12">
        <v>45974</v>
      </c>
      <c r="O27" s="54">
        <v>45975</v>
      </c>
      <c r="P27" s="22">
        <v>45976</v>
      </c>
      <c r="Q27" s="11"/>
      <c r="R27" s="12">
        <v>46005</v>
      </c>
      <c r="S27" s="12">
        <v>46006</v>
      </c>
      <c r="T27" s="12">
        <v>46007</v>
      </c>
      <c r="U27" s="12">
        <v>46008</v>
      </c>
      <c r="V27" s="12">
        <v>46009</v>
      </c>
      <c r="W27" s="54">
        <v>46010</v>
      </c>
      <c r="X27" s="12">
        <v>46011</v>
      </c>
    </row>
    <row r="28" spans="2:37" ht="14.25" x14ac:dyDescent="0.3">
      <c r="B28" s="12">
        <v>45949</v>
      </c>
      <c r="C28" s="12">
        <v>45950</v>
      </c>
      <c r="D28" s="12">
        <v>45951</v>
      </c>
      <c r="E28" s="12">
        <v>45952</v>
      </c>
      <c r="F28" s="12">
        <v>45953</v>
      </c>
      <c r="G28" s="54">
        <v>45954</v>
      </c>
      <c r="H28" s="12">
        <v>45955</v>
      </c>
      <c r="I28" s="11"/>
      <c r="J28" s="12">
        <v>45977</v>
      </c>
      <c r="K28" s="12">
        <v>45978</v>
      </c>
      <c r="L28" s="12">
        <v>45979</v>
      </c>
      <c r="M28" s="12">
        <v>45980</v>
      </c>
      <c r="N28" s="12">
        <v>45981</v>
      </c>
      <c r="O28" s="54">
        <v>45982</v>
      </c>
      <c r="P28" s="12">
        <v>45983</v>
      </c>
      <c r="Q28" s="11"/>
      <c r="R28" s="12">
        <v>46012</v>
      </c>
      <c r="S28" s="54">
        <v>46013</v>
      </c>
      <c r="T28" s="54">
        <v>46014</v>
      </c>
      <c r="U28" s="54">
        <v>46015</v>
      </c>
      <c r="V28" s="54">
        <v>46016</v>
      </c>
      <c r="W28" s="54">
        <v>46017</v>
      </c>
      <c r="X28" s="22">
        <v>46018</v>
      </c>
    </row>
    <row r="29" spans="2:37" ht="16.5" x14ac:dyDescent="0.3">
      <c r="B29" s="12">
        <v>45956</v>
      </c>
      <c r="C29" s="12">
        <v>45957</v>
      </c>
      <c r="D29" s="12">
        <v>45958</v>
      </c>
      <c r="E29" s="12">
        <v>45959</v>
      </c>
      <c r="F29" s="12">
        <v>45960</v>
      </c>
      <c r="G29" s="54">
        <v>45961</v>
      </c>
      <c r="H29" s="12" t="str">
        <v/>
      </c>
      <c r="I29" s="11"/>
      <c r="J29" s="12">
        <v>45984</v>
      </c>
      <c r="K29" s="58">
        <v>45985</v>
      </c>
      <c r="L29" s="58">
        <v>45986</v>
      </c>
      <c r="M29" s="54">
        <v>45987</v>
      </c>
      <c r="N29" s="54">
        <v>45988</v>
      </c>
      <c r="O29" s="54">
        <v>45989</v>
      </c>
      <c r="P29" s="22">
        <v>45990</v>
      </c>
      <c r="Q29" s="11"/>
      <c r="R29" s="12">
        <v>46019</v>
      </c>
      <c r="S29" s="54">
        <v>46020</v>
      </c>
      <c r="T29" s="54">
        <v>46021</v>
      </c>
      <c r="U29" s="54">
        <v>46022</v>
      </c>
      <c r="V29" s="37" t="str">
        <v/>
      </c>
      <c r="W29" s="13" t="str">
        <v/>
      </c>
      <c r="X29" s="12" t="str">
        <v/>
      </c>
    </row>
    <row r="30" spans="2:37" ht="16.5" x14ac:dyDescent="0.3">
      <c r="B30" s="12" t="str">
        <v/>
      </c>
      <c r="C30" s="13" t="str">
        <v/>
      </c>
      <c r="D30" s="13" t="str">
        <v/>
      </c>
      <c r="E30" s="13" t="str">
        <v/>
      </c>
      <c r="F30" s="13" t="str">
        <v/>
      </c>
      <c r="G30" s="13" t="str">
        <v/>
      </c>
      <c r="H30" s="12" t="str">
        <v/>
      </c>
      <c r="I30" s="11"/>
      <c r="J30" s="12">
        <v>45991</v>
      </c>
      <c r="K30" s="13" t="str">
        <v/>
      </c>
      <c r="L30" s="13" t="str">
        <v/>
      </c>
      <c r="M30" s="13" t="str">
        <v/>
      </c>
      <c r="N30" s="13" t="str">
        <v/>
      </c>
      <c r="O30" s="23" t="str">
        <v/>
      </c>
      <c r="P30" s="12" t="str">
        <v/>
      </c>
      <c r="Q30" s="11"/>
      <c r="R30" s="12" t="str">
        <v/>
      </c>
      <c r="S30" s="24" t="str">
        <v/>
      </c>
      <c r="T30" s="13" t="str">
        <v/>
      </c>
      <c r="U30" s="13" t="str">
        <v/>
      </c>
      <c r="V30" s="13" t="str">
        <v/>
      </c>
      <c r="W30" s="13" t="str">
        <v/>
      </c>
      <c r="X30" s="12" t="str">
        <v/>
      </c>
    </row>
    <row r="31" spans="2:37" s="28" customFormat="1" ht="14.25" x14ac:dyDescent="0.3">
      <c r="B31" s="29" t="s">
        <v>64</v>
      </c>
      <c r="C31" s="29"/>
      <c r="D31" s="25"/>
      <c r="E31" s="25"/>
      <c r="F31" s="25"/>
      <c r="G31" s="25"/>
      <c r="H31" s="26">
        <v>18</v>
      </c>
      <c r="I31" s="11"/>
      <c r="J31" s="29" t="s">
        <v>65</v>
      </c>
      <c r="K31" s="29"/>
      <c r="L31" s="25"/>
      <c r="M31" s="25"/>
      <c r="N31" s="25"/>
      <c r="O31" s="25"/>
      <c r="P31" s="26">
        <v>13</v>
      </c>
      <c r="Q31" s="11"/>
      <c r="R31" s="29" t="s">
        <v>66</v>
      </c>
      <c r="S31" s="29"/>
      <c r="T31" s="25"/>
      <c r="U31" s="25"/>
      <c r="V31" s="25"/>
      <c r="W31" s="25"/>
      <c r="X31" s="26">
        <v>12</v>
      </c>
      <c r="Y31" s="28">
        <f>+P20+X20+H31+P31+X31</f>
        <v>76</v>
      </c>
    </row>
    <row r="32" spans="2:37" s="28" customFormat="1" ht="14.25" x14ac:dyDescent="0.3">
      <c r="B32" s="29" t="s">
        <v>10</v>
      </c>
      <c r="C32" s="29"/>
      <c r="D32" s="25"/>
      <c r="E32" s="25"/>
      <c r="F32" s="25"/>
      <c r="G32" s="25"/>
      <c r="H32" s="26">
        <v>0</v>
      </c>
      <c r="I32" s="11"/>
      <c r="J32" s="29" t="s">
        <v>10</v>
      </c>
      <c r="K32" s="29"/>
      <c r="L32" s="25"/>
      <c r="M32" s="25"/>
      <c r="N32" s="25"/>
      <c r="O32" s="25"/>
      <c r="P32" s="26">
        <v>0</v>
      </c>
      <c r="Q32" s="11"/>
      <c r="R32" s="29" t="s">
        <v>10</v>
      </c>
      <c r="S32" s="29"/>
      <c r="T32" s="25"/>
      <c r="U32" s="25"/>
      <c r="V32" s="25"/>
      <c r="W32" s="25"/>
      <c r="X32" s="26">
        <v>0</v>
      </c>
    </row>
    <row r="33" spans="2:24" ht="9" customHeight="1" x14ac:dyDescent="0.25">
      <c r="B33" s="10"/>
      <c r="C33" s="10"/>
      <c r="D33" s="10"/>
      <c r="E33" s="10"/>
      <c r="F33" s="10"/>
      <c r="G33" s="10"/>
      <c r="H33" s="10"/>
      <c r="I33" s="10"/>
      <c r="J33" s="10"/>
      <c r="K33" s="10"/>
      <c r="L33" s="10"/>
      <c r="M33" s="10"/>
      <c r="N33" s="10"/>
      <c r="O33" s="10"/>
      <c r="P33" s="10"/>
      <c r="Q33" s="10"/>
      <c r="R33" s="10"/>
      <c r="S33" s="10"/>
      <c r="T33" s="10"/>
      <c r="U33" s="10"/>
      <c r="V33" s="10"/>
      <c r="W33" s="10"/>
      <c r="X33" s="10"/>
    </row>
    <row r="34" spans="2:24" ht="17.25" x14ac:dyDescent="0.3">
      <c r="B34" s="61">
        <f>DATE(YEAR(R23+35),MONTH(R23+35),1)</f>
        <v>46023</v>
      </c>
      <c r="C34" s="62"/>
      <c r="D34" s="62"/>
      <c r="E34" s="62"/>
      <c r="F34" s="62"/>
      <c r="G34" s="62"/>
      <c r="H34" s="62"/>
      <c r="I34" s="15"/>
      <c r="J34" s="61">
        <f>DATE(YEAR(B34+35),MONTH(B34+35),1)</f>
        <v>46054</v>
      </c>
      <c r="K34" s="62"/>
      <c r="L34" s="62"/>
      <c r="M34" s="62"/>
      <c r="N34" s="62"/>
      <c r="O34" s="62"/>
      <c r="P34" s="62"/>
      <c r="Q34" s="15"/>
      <c r="R34" s="61">
        <f>DATE(YEAR(J34+35),MONTH(J34+35),1)</f>
        <v>46082</v>
      </c>
      <c r="S34" s="62"/>
      <c r="T34" s="62"/>
      <c r="U34" s="62"/>
      <c r="V34" s="62"/>
      <c r="W34" s="62"/>
      <c r="X34" s="62"/>
    </row>
    <row r="35" spans="2:24" ht="13.5" x14ac:dyDescent="0.25">
      <c r="B35" s="17" t="str">
        <f>IF(startday=1,INDEX(weekDayNames,1),INDEX(weekDayNames,2))</f>
        <v>Su</v>
      </c>
      <c r="C35" s="16" t="str">
        <f>IF(startday=1,INDEX(weekDayNames,2),INDEX(weekDayNames,3))</f>
        <v>M</v>
      </c>
      <c r="D35" s="16" t="str">
        <f>IF(startday=1,INDEX(weekDayNames,3),INDEX(weekDayNames,4))</f>
        <v>Tu</v>
      </c>
      <c r="E35" s="16" t="str">
        <f>IF(startday=1,INDEX(weekDayNames,4),INDEX(weekDayNames,5))</f>
        <v>W</v>
      </c>
      <c r="F35" s="16" t="str">
        <f>IF(startday=1,INDEX(weekDayNames,5),INDEX(weekDayNames,6))</f>
        <v>Th</v>
      </c>
      <c r="G35" s="16" t="str">
        <f>IF(startday=1,INDEX(weekDayNames,6),INDEX(weekDayNames,7))</f>
        <v>F</v>
      </c>
      <c r="H35" s="18" t="str">
        <f>IF(startday=1,INDEX(weekDayNames,7),INDEX(weekDayNames,1))</f>
        <v>Sa</v>
      </c>
      <c r="I35" s="10"/>
      <c r="J35" s="17" t="str">
        <f>IF(startday=1,INDEX(weekDayNames,1),INDEX(weekDayNames,2))</f>
        <v>Su</v>
      </c>
      <c r="K35" s="16" t="str">
        <f>IF(startday=1,INDEX(weekDayNames,2),INDEX(weekDayNames,3))</f>
        <v>M</v>
      </c>
      <c r="L35" s="16" t="str">
        <f>IF(startday=1,INDEX(weekDayNames,3),INDEX(weekDayNames,4))</f>
        <v>Tu</v>
      </c>
      <c r="M35" s="16" t="str">
        <f>IF(startday=1,INDEX(weekDayNames,4),INDEX(weekDayNames,5))</f>
        <v>W</v>
      </c>
      <c r="N35" s="16" t="str">
        <f>IF(startday=1,INDEX(weekDayNames,5),INDEX(weekDayNames,6))</f>
        <v>Th</v>
      </c>
      <c r="O35" s="16" t="str">
        <f>IF(startday=1,INDEX(weekDayNames,6),INDEX(weekDayNames,7))</f>
        <v>F</v>
      </c>
      <c r="P35" s="18" t="str">
        <f>IF(startday=1,INDEX(weekDayNames,7),INDEX(weekDayNames,1))</f>
        <v>Sa</v>
      </c>
      <c r="Q35" s="10"/>
      <c r="R35" s="17" t="str">
        <f>IF(startday=1,INDEX(weekDayNames,1),INDEX(weekDayNames,2))</f>
        <v>Su</v>
      </c>
      <c r="S35" s="16" t="str">
        <f>IF(startday=1,INDEX(weekDayNames,2),INDEX(weekDayNames,3))</f>
        <v>M</v>
      </c>
      <c r="T35" s="16" t="str">
        <f>IF(startday=1,INDEX(weekDayNames,3),INDEX(weekDayNames,4))</f>
        <v>Tu</v>
      </c>
      <c r="U35" s="16" t="str">
        <f>IF(startday=1,INDEX(weekDayNames,4),INDEX(weekDayNames,5))</f>
        <v>W</v>
      </c>
      <c r="V35" s="16" t="str">
        <f>IF(startday=1,INDEX(weekDayNames,5),INDEX(weekDayNames,6))</f>
        <v>Th</v>
      </c>
      <c r="W35" s="16" t="str">
        <f>IF(startday=1,INDEX(weekDayNames,6),INDEX(weekDayNames,7))</f>
        <v>F</v>
      </c>
      <c r="X35" s="18" t="str">
        <f>IF(startday=1,INDEX(weekDayNames,7),INDEX(weekDayNames,1))</f>
        <v>Sa</v>
      </c>
    </row>
    <row r="36" spans="2:24" ht="16.5" x14ac:dyDescent="0.3">
      <c r="B36" s="12" t="str">
        <f t="array" ref="B36:H41">IF(MONTH(B34)&lt;&gt;MONTH(DATE(YEAR(B34),MONTH(B34),1)-WEEKDAY(DATE(YEAR(B34),MONTH(B34),1),startday)+(WeekNo-1)*7+WeekDay),"",DATE(YEAR(B34),MONTH(B34),1)-WEEKDAY(DATE(YEAR(B34),MONTH(B34),1),startday)+(WeekNo-1)*7+WeekDay)</f>
        <v/>
      </c>
      <c r="C36" s="37" t="str">
        <v/>
      </c>
      <c r="D36" s="37" t="str">
        <v/>
      </c>
      <c r="E36" s="54" t="str">
        <v/>
      </c>
      <c r="F36" s="54">
        <v>46023</v>
      </c>
      <c r="G36" s="54">
        <v>46024</v>
      </c>
      <c r="H36" s="12">
        <v>46025</v>
      </c>
      <c r="I36" s="10"/>
      <c r="J36" s="12">
        <f t="array" ref="J36:P41">IF(MONTH(J34)&lt;&gt;MONTH(DATE(YEAR(J34),MONTH(J34),1)-WEEKDAY(DATE(YEAR(J34),MONTH(J34),1),startday)+(WeekNo-1)*7+WeekDay),"",DATE(YEAR(J34),MONTH(J34),1)-WEEKDAY(DATE(YEAR(J34),MONTH(J34),1),startday)+(WeekNo-1)*7+WeekDay)</f>
        <v>46054</v>
      </c>
      <c r="K36" s="12">
        <v>46055</v>
      </c>
      <c r="L36" s="12">
        <v>46056</v>
      </c>
      <c r="M36" s="12">
        <v>46057</v>
      </c>
      <c r="N36" s="12">
        <v>46058</v>
      </c>
      <c r="O36" s="54">
        <v>46059</v>
      </c>
      <c r="P36" s="12">
        <v>46060</v>
      </c>
      <c r="Q36" s="10"/>
      <c r="R36" s="12">
        <f t="array" ref="R36:X41">IF(MONTH(R34)&lt;&gt;MONTH(DATE(YEAR(R34),MONTH(R34),1)-WEEKDAY(DATE(YEAR(R34),MONTH(R34),1),startday)+(WeekNo-1)*7+WeekDay),"",DATE(YEAR(R34),MONTH(R34),1)-WEEKDAY(DATE(YEAR(R34),MONTH(R34),1),startday)+(WeekNo-1)*7+WeekDay)</f>
        <v>46082</v>
      </c>
      <c r="S36" s="12">
        <v>46083</v>
      </c>
      <c r="T36" s="12">
        <v>46084</v>
      </c>
      <c r="U36" s="12">
        <v>46085</v>
      </c>
      <c r="V36" s="12">
        <v>46086</v>
      </c>
      <c r="W36" s="54">
        <v>46087</v>
      </c>
      <c r="X36" s="12">
        <v>46088</v>
      </c>
    </row>
    <row r="37" spans="2:24" ht="14.25" x14ac:dyDescent="0.3">
      <c r="B37" s="12">
        <v>46026</v>
      </c>
      <c r="C37" s="55">
        <v>46027</v>
      </c>
      <c r="D37" s="12">
        <v>46028</v>
      </c>
      <c r="E37" s="12">
        <v>46029</v>
      </c>
      <c r="F37" s="12">
        <v>46030</v>
      </c>
      <c r="G37" s="54">
        <v>46031</v>
      </c>
      <c r="H37" s="22">
        <v>46032</v>
      </c>
      <c r="I37" s="10"/>
      <c r="J37" s="12">
        <v>46061</v>
      </c>
      <c r="K37" s="12">
        <v>46062</v>
      </c>
      <c r="L37" s="12">
        <v>46063</v>
      </c>
      <c r="M37" s="12">
        <v>46064</v>
      </c>
      <c r="N37" s="12">
        <v>46065</v>
      </c>
      <c r="O37" s="54">
        <v>46066</v>
      </c>
      <c r="P37" s="22">
        <v>46067</v>
      </c>
      <c r="Q37" s="10"/>
      <c r="R37" s="12">
        <v>46089</v>
      </c>
      <c r="S37" s="12">
        <v>46090</v>
      </c>
      <c r="T37" s="12">
        <v>46091</v>
      </c>
      <c r="U37" s="12">
        <v>46092</v>
      </c>
      <c r="V37" s="12">
        <v>46093</v>
      </c>
      <c r="W37" s="54">
        <v>46094</v>
      </c>
      <c r="X37" s="22">
        <v>46095</v>
      </c>
    </row>
    <row r="38" spans="2:24" ht="14.25" x14ac:dyDescent="0.3">
      <c r="B38" s="12">
        <v>46033</v>
      </c>
      <c r="C38" s="12">
        <v>46034</v>
      </c>
      <c r="D38" s="12">
        <v>46035</v>
      </c>
      <c r="E38" s="12">
        <v>46036</v>
      </c>
      <c r="F38" s="12">
        <v>46037</v>
      </c>
      <c r="G38" s="54">
        <v>46038</v>
      </c>
      <c r="H38" s="12">
        <v>46039</v>
      </c>
      <c r="I38" s="10"/>
      <c r="J38" s="12">
        <v>46068</v>
      </c>
      <c r="K38" s="54">
        <v>46069</v>
      </c>
      <c r="L38" s="12">
        <v>46070</v>
      </c>
      <c r="M38" s="12">
        <v>46071</v>
      </c>
      <c r="N38" s="12">
        <v>46072</v>
      </c>
      <c r="O38" s="54">
        <v>46073</v>
      </c>
      <c r="P38" s="12">
        <v>46074</v>
      </c>
      <c r="Q38" s="10"/>
      <c r="R38" s="12">
        <v>46096</v>
      </c>
      <c r="S38" s="12">
        <v>46097</v>
      </c>
      <c r="T38" s="12">
        <v>46098</v>
      </c>
      <c r="U38" s="12">
        <v>46099</v>
      </c>
      <c r="V38" s="12">
        <v>46100</v>
      </c>
      <c r="W38" s="54">
        <v>46101</v>
      </c>
      <c r="X38" s="12">
        <v>46102</v>
      </c>
    </row>
    <row r="39" spans="2:24" ht="14.25" x14ac:dyDescent="0.3">
      <c r="B39" s="12">
        <v>46040</v>
      </c>
      <c r="C39" s="54">
        <v>46041</v>
      </c>
      <c r="D39" s="12">
        <v>46042</v>
      </c>
      <c r="E39" s="12">
        <v>46043</v>
      </c>
      <c r="F39" s="12">
        <v>46044</v>
      </c>
      <c r="G39" s="54">
        <v>46045</v>
      </c>
      <c r="H39" s="22">
        <v>46046</v>
      </c>
      <c r="I39" s="10"/>
      <c r="J39" s="12">
        <v>46075</v>
      </c>
      <c r="K39" s="12">
        <v>46076</v>
      </c>
      <c r="L39" s="12">
        <v>46077</v>
      </c>
      <c r="M39" s="12">
        <v>46078</v>
      </c>
      <c r="N39" s="12">
        <v>46079</v>
      </c>
      <c r="O39" s="54">
        <v>46080</v>
      </c>
      <c r="P39" s="22">
        <v>46081</v>
      </c>
      <c r="Q39" s="10"/>
      <c r="R39" s="12">
        <v>46103</v>
      </c>
      <c r="S39" s="12">
        <v>46104</v>
      </c>
      <c r="T39" s="12">
        <v>46105</v>
      </c>
      <c r="U39" s="12">
        <v>46106</v>
      </c>
      <c r="V39" s="12">
        <v>46107</v>
      </c>
      <c r="W39" s="54">
        <v>46108</v>
      </c>
      <c r="X39" s="22">
        <v>46109</v>
      </c>
    </row>
    <row r="40" spans="2:24" ht="14.25" x14ac:dyDescent="0.3">
      <c r="B40" s="12">
        <v>46047</v>
      </c>
      <c r="C40" s="12">
        <v>46048</v>
      </c>
      <c r="D40" s="12">
        <v>46049</v>
      </c>
      <c r="E40" s="12">
        <v>46050</v>
      </c>
      <c r="F40" s="12">
        <v>46051</v>
      </c>
      <c r="G40" s="54">
        <v>46052</v>
      </c>
      <c r="H40" s="12">
        <v>46053</v>
      </c>
      <c r="I40" s="10"/>
      <c r="J40" s="12" t="str">
        <v/>
      </c>
      <c r="K40" s="12" t="str">
        <v/>
      </c>
      <c r="L40" s="12" t="str">
        <v/>
      </c>
      <c r="M40" s="12" t="str">
        <v/>
      </c>
      <c r="N40" s="12" t="str">
        <v/>
      </c>
      <c r="O40" s="12" t="str">
        <v/>
      </c>
      <c r="P40" s="12" t="str">
        <v/>
      </c>
      <c r="Q40" s="10"/>
      <c r="R40" s="12">
        <v>46110</v>
      </c>
      <c r="S40" s="54">
        <v>46111</v>
      </c>
      <c r="T40" s="54">
        <v>46112</v>
      </c>
      <c r="U40" s="12" t="str">
        <v/>
      </c>
      <c r="V40" s="12" t="str">
        <v/>
      </c>
      <c r="W40" s="12" t="str">
        <v/>
      </c>
      <c r="X40" s="12" t="str">
        <v/>
      </c>
    </row>
    <row r="41" spans="2:24" ht="16.5" x14ac:dyDescent="0.3">
      <c r="B41" s="12" t="str">
        <v/>
      </c>
      <c r="C41" s="13" t="str">
        <v/>
      </c>
      <c r="D41" s="13" t="str">
        <v/>
      </c>
      <c r="E41" s="13" t="str">
        <v/>
      </c>
      <c r="F41" s="13" t="str">
        <v/>
      </c>
      <c r="G41" s="13" t="str">
        <v/>
      </c>
      <c r="H41" s="12" t="str">
        <v/>
      </c>
      <c r="I41" s="10"/>
      <c r="J41" s="12" t="str">
        <v/>
      </c>
      <c r="K41" s="13" t="str">
        <v/>
      </c>
      <c r="L41" s="13" t="str">
        <v/>
      </c>
      <c r="M41" s="13" t="str">
        <v/>
      </c>
      <c r="N41" s="13" t="str">
        <v/>
      </c>
      <c r="O41" s="13" t="str">
        <v/>
      </c>
      <c r="P41" s="12" t="str">
        <v/>
      </c>
      <c r="Q41" s="10"/>
      <c r="R41" s="12" t="str">
        <v/>
      </c>
      <c r="S41" s="12" t="str">
        <v/>
      </c>
      <c r="T41" s="13" t="str">
        <v/>
      </c>
      <c r="U41" s="13" t="str">
        <v/>
      </c>
      <c r="V41" s="13" t="str">
        <v/>
      </c>
      <c r="W41" s="13" t="str">
        <v/>
      </c>
      <c r="X41" s="12" t="str">
        <v/>
      </c>
    </row>
    <row r="42" spans="2:24" s="28" customFormat="1" ht="14.25" x14ac:dyDescent="0.3">
      <c r="B42" s="29" t="s">
        <v>67</v>
      </c>
      <c r="C42" s="29"/>
      <c r="D42" s="25"/>
      <c r="E42" s="25"/>
      <c r="F42" s="25"/>
      <c r="G42" s="25"/>
      <c r="H42" s="26">
        <v>15</v>
      </c>
      <c r="I42" s="11"/>
      <c r="J42" s="29" t="s">
        <v>68</v>
      </c>
      <c r="K42" s="29"/>
      <c r="L42" s="25"/>
      <c r="M42" s="25"/>
      <c r="N42" s="25"/>
      <c r="O42" s="25"/>
      <c r="P42" s="26">
        <v>15</v>
      </c>
      <c r="Q42" s="11"/>
      <c r="R42" s="29" t="s">
        <v>69</v>
      </c>
      <c r="S42" s="29"/>
      <c r="T42" s="25"/>
      <c r="U42" s="25"/>
      <c r="V42" s="25"/>
      <c r="W42" s="25"/>
      <c r="X42" s="26">
        <v>16</v>
      </c>
    </row>
    <row r="43" spans="2:24" s="28" customFormat="1" ht="14.25" x14ac:dyDescent="0.3">
      <c r="B43" s="29" t="s">
        <v>10</v>
      </c>
      <c r="C43" s="29"/>
      <c r="D43" s="25"/>
      <c r="E43" s="25"/>
      <c r="F43" s="25"/>
      <c r="G43" s="25"/>
      <c r="H43" s="26">
        <v>1</v>
      </c>
      <c r="I43" s="11"/>
      <c r="J43" s="29" t="s">
        <v>10</v>
      </c>
      <c r="K43" s="29"/>
      <c r="L43" s="25"/>
      <c r="M43" s="25"/>
      <c r="N43" s="25"/>
      <c r="O43" s="25"/>
      <c r="P43" s="26">
        <v>0</v>
      </c>
      <c r="Q43" s="11"/>
      <c r="R43" s="29" t="s">
        <v>10</v>
      </c>
      <c r="S43" s="29"/>
      <c r="T43" s="25"/>
      <c r="U43" s="25"/>
      <c r="V43" s="25"/>
      <c r="W43" s="25"/>
      <c r="X43" s="26">
        <v>0</v>
      </c>
    </row>
    <row r="44" spans="2:24" ht="9" customHeight="1" x14ac:dyDescent="0.25">
      <c r="B44" s="10"/>
      <c r="C44" s="10"/>
      <c r="D44" s="10"/>
      <c r="E44" s="10"/>
      <c r="F44" s="10"/>
      <c r="G44" s="10"/>
      <c r="H44" s="10"/>
      <c r="I44" s="10"/>
      <c r="J44" s="10"/>
      <c r="K44" s="10"/>
      <c r="L44" s="10"/>
      <c r="M44" s="10"/>
      <c r="N44" s="10"/>
      <c r="O44" s="10"/>
      <c r="P44" s="10"/>
      <c r="Q44" s="10"/>
      <c r="R44" s="10"/>
      <c r="S44" s="10"/>
      <c r="T44" s="10"/>
      <c r="U44" s="10"/>
      <c r="V44" s="10"/>
      <c r="W44" s="10"/>
      <c r="X44" s="10"/>
    </row>
    <row r="45" spans="2:24" ht="17.25" x14ac:dyDescent="0.3">
      <c r="B45" s="61">
        <f>DATE(YEAR(R34+35),MONTH(R34+35),1)</f>
        <v>46113</v>
      </c>
      <c r="C45" s="62"/>
      <c r="D45" s="62"/>
      <c r="E45" s="62"/>
      <c r="F45" s="62"/>
      <c r="G45" s="62"/>
      <c r="H45" s="62"/>
      <c r="I45" s="15"/>
      <c r="J45" s="61">
        <f>DATE(YEAR(B45+35),MONTH(B45+35),1)</f>
        <v>46143</v>
      </c>
      <c r="K45" s="62"/>
      <c r="L45" s="62"/>
      <c r="M45" s="62"/>
      <c r="N45" s="62"/>
      <c r="O45" s="62"/>
      <c r="P45" s="62"/>
      <c r="Q45" s="15"/>
      <c r="R45" s="61">
        <f>DATE(YEAR(J45+35),MONTH(J45+35),1)</f>
        <v>46174</v>
      </c>
      <c r="S45" s="62"/>
      <c r="T45" s="62"/>
      <c r="U45" s="62"/>
      <c r="V45" s="62"/>
      <c r="W45" s="62"/>
      <c r="X45" s="62"/>
    </row>
    <row r="46" spans="2:24" ht="13.5" x14ac:dyDescent="0.25">
      <c r="B46" s="17" t="str">
        <f>IF(startday=1,INDEX(weekDayNames,1),INDEX(weekDayNames,2))</f>
        <v>Su</v>
      </c>
      <c r="C46" s="16" t="str">
        <f>IF(startday=1,INDEX(weekDayNames,2),INDEX(weekDayNames,3))</f>
        <v>M</v>
      </c>
      <c r="D46" s="16" t="str">
        <f>IF(startday=1,INDEX(weekDayNames,3),INDEX(weekDayNames,4))</f>
        <v>Tu</v>
      </c>
      <c r="E46" s="16" t="str">
        <f>IF(startday=1,INDEX(weekDayNames,4),INDEX(weekDayNames,5))</f>
        <v>W</v>
      </c>
      <c r="F46" s="16" t="str">
        <f>IF(startday=1,INDEX(weekDayNames,5),INDEX(weekDayNames,6))</f>
        <v>Th</v>
      </c>
      <c r="G46" s="16" t="str">
        <f>IF(startday=1,INDEX(weekDayNames,6),INDEX(weekDayNames,7))</f>
        <v>F</v>
      </c>
      <c r="H46" s="18" t="str">
        <f>IF(startday=1,INDEX(weekDayNames,7),INDEX(weekDayNames,1))</f>
        <v>Sa</v>
      </c>
      <c r="I46" s="10"/>
      <c r="J46" s="17" t="str">
        <f>IF(startday=1,INDEX(weekDayNames,1),INDEX(weekDayNames,2))</f>
        <v>Su</v>
      </c>
      <c r="K46" s="16" t="str">
        <f>IF(startday=1,INDEX(weekDayNames,2),INDEX(weekDayNames,3))</f>
        <v>M</v>
      </c>
      <c r="L46" s="16" t="str">
        <f>IF(startday=1,INDEX(weekDayNames,3),INDEX(weekDayNames,4))</f>
        <v>Tu</v>
      </c>
      <c r="M46" s="16" t="str">
        <f>IF(startday=1,INDEX(weekDayNames,4),INDEX(weekDayNames,5))</f>
        <v>W</v>
      </c>
      <c r="N46" s="16" t="str">
        <f>IF(startday=1,INDEX(weekDayNames,5),INDEX(weekDayNames,6))</f>
        <v>Th</v>
      </c>
      <c r="O46" s="16" t="str">
        <f>IF(startday=1,INDEX(weekDayNames,6),INDEX(weekDayNames,7))</f>
        <v>F</v>
      </c>
      <c r="P46" s="18" t="str">
        <f>IF(startday=1,INDEX(weekDayNames,7),INDEX(weekDayNames,1))</f>
        <v>Sa</v>
      </c>
      <c r="Q46" s="10"/>
      <c r="R46" s="17" t="str">
        <f>IF(startday=1,INDEX(weekDayNames,1),INDEX(weekDayNames,2))</f>
        <v>Su</v>
      </c>
      <c r="S46" s="16" t="str">
        <f>IF(startday=1,INDEX(weekDayNames,2),INDEX(weekDayNames,3))</f>
        <v>M</v>
      </c>
      <c r="T46" s="16" t="str">
        <f>IF(startday=1,INDEX(weekDayNames,3),INDEX(weekDayNames,4))</f>
        <v>Tu</v>
      </c>
      <c r="U46" s="16" t="str">
        <f>IF(startday=1,INDEX(weekDayNames,4),INDEX(weekDayNames,5))</f>
        <v>W</v>
      </c>
      <c r="V46" s="16" t="str">
        <f>IF(startday=1,INDEX(weekDayNames,5),INDEX(weekDayNames,6))</f>
        <v>Th</v>
      </c>
      <c r="W46" s="16" t="str">
        <f>IF(startday=1,INDEX(weekDayNames,6),INDEX(weekDayNames,7))</f>
        <v>F</v>
      </c>
      <c r="X46" s="18" t="str">
        <f>IF(startday=1,INDEX(weekDayNames,7),INDEX(weekDayNames,1))</f>
        <v>Sa</v>
      </c>
    </row>
    <row r="47" spans="2:24" ht="16.5" x14ac:dyDescent="0.3">
      <c r="B47" s="12" t="str">
        <f t="array" ref="B47:H52">IF(MONTH(B45)&lt;&gt;MONTH(DATE(YEAR(B45),MONTH(B45),1)-WEEKDAY(DATE(YEAR(B45),MONTH(B45),1),startday)+(WeekNo-1)*7+WeekDay),"",DATE(YEAR(B45),MONTH(B45),1)-WEEKDAY(DATE(YEAR(B45),MONTH(B45),1),startday)+(WeekNo-1)*7+WeekDay)</f>
        <v/>
      </c>
      <c r="C47" s="13" t="str">
        <v/>
      </c>
      <c r="D47" s="12" t="str">
        <v/>
      </c>
      <c r="E47" s="54">
        <v>46113</v>
      </c>
      <c r="F47" s="54">
        <v>46114</v>
      </c>
      <c r="G47" s="54">
        <v>46115</v>
      </c>
      <c r="H47" s="22">
        <v>46116</v>
      </c>
      <c r="I47" s="10"/>
      <c r="J47" s="12" t="str">
        <f t="array" ref="J47:P52">IF(MONTH(J45)&lt;&gt;MONTH(DATE(YEAR(J45),MONTH(J45),1)-WEEKDAY(DATE(YEAR(J45),MONTH(J45),1),startday)+(WeekNo-1)*7+WeekDay),"",DATE(YEAR(J45),MONTH(J45),1)-WEEKDAY(DATE(YEAR(J45),MONTH(J45),1),startday)+(WeekNo-1)*7+WeekDay)</f>
        <v/>
      </c>
      <c r="K47" s="13" t="str">
        <v/>
      </c>
      <c r="L47" s="13" t="str">
        <v/>
      </c>
      <c r="M47" s="13" t="str">
        <v/>
      </c>
      <c r="N47" s="12" t="str">
        <v/>
      </c>
      <c r="O47" s="54">
        <v>46143</v>
      </c>
      <c r="P47" s="22">
        <v>46144</v>
      </c>
      <c r="Q47" s="10"/>
      <c r="R47" s="12" t="str">
        <f t="array" ref="R47:X52">IF(MONTH(R45)&lt;&gt;MONTH(DATE(YEAR(R45),MONTH(R45),1)-WEEKDAY(DATE(YEAR(R45),MONTH(R45),1),startday)+(WeekNo-1)*7+WeekDay),"",DATE(YEAR(R45),MONTH(R45),1)-WEEKDAY(DATE(YEAR(R45),MONTH(R45),1),startday)+(WeekNo-1)*7+WeekDay)</f>
        <v/>
      </c>
      <c r="S47" s="60">
        <v>46174</v>
      </c>
      <c r="T47" s="60">
        <v>46175</v>
      </c>
      <c r="U47" s="60">
        <v>46176</v>
      </c>
      <c r="V47" s="60">
        <v>46177</v>
      </c>
      <c r="W47" s="54">
        <v>46178</v>
      </c>
      <c r="X47" s="12">
        <v>46179</v>
      </c>
    </row>
    <row r="48" spans="2:24" ht="14.25" x14ac:dyDescent="0.3">
      <c r="B48" s="12">
        <v>46117</v>
      </c>
      <c r="C48" s="12">
        <v>46118</v>
      </c>
      <c r="D48" s="12">
        <v>46119</v>
      </c>
      <c r="E48" s="12">
        <v>46120</v>
      </c>
      <c r="F48" s="12">
        <v>46121</v>
      </c>
      <c r="G48" s="54">
        <v>46122</v>
      </c>
      <c r="H48" s="12">
        <v>46123</v>
      </c>
      <c r="I48" s="10"/>
      <c r="J48" s="12">
        <v>46145</v>
      </c>
      <c r="K48" s="12">
        <v>46146</v>
      </c>
      <c r="L48" s="12">
        <v>46147</v>
      </c>
      <c r="M48" s="12">
        <v>46148</v>
      </c>
      <c r="N48" s="12">
        <v>46149</v>
      </c>
      <c r="O48" s="54">
        <v>46150</v>
      </c>
      <c r="P48" s="12">
        <v>46151</v>
      </c>
      <c r="Q48" s="10"/>
      <c r="R48" s="12">
        <v>46180</v>
      </c>
      <c r="S48" s="60">
        <v>46181</v>
      </c>
      <c r="T48" s="12">
        <v>46182</v>
      </c>
      <c r="U48" s="12">
        <v>46183</v>
      </c>
      <c r="V48" s="12">
        <v>46184</v>
      </c>
      <c r="W48" s="12">
        <v>46185</v>
      </c>
      <c r="X48" s="22">
        <v>46186</v>
      </c>
    </row>
    <row r="49" spans="2:26" ht="14.25" x14ac:dyDescent="0.3">
      <c r="B49" s="12">
        <v>46124</v>
      </c>
      <c r="C49" s="12">
        <v>46125</v>
      </c>
      <c r="D49" s="12">
        <v>46126</v>
      </c>
      <c r="E49" s="12">
        <v>46127</v>
      </c>
      <c r="F49" s="12">
        <v>46128</v>
      </c>
      <c r="G49" s="54">
        <v>46129</v>
      </c>
      <c r="H49" s="22">
        <v>46130</v>
      </c>
      <c r="I49" s="10"/>
      <c r="J49" s="12">
        <v>46152</v>
      </c>
      <c r="K49" s="12">
        <v>46153</v>
      </c>
      <c r="L49" s="12">
        <v>46154</v>
      </c>
      <c r="M49" s="12">
        <v>46155</v>
      </c>
      <c r="N49" s="12">
        <v>46156</v>
      </c>
      <c r="O49" s="54">
        <v>46157</v>
      </c>
      <c r="P49" s="22">
        <v>46158</v>
      </c>
      <c r="Q49" s="10"/>
      <c r="R49" s="12">
        <v>46187</v>
      </c>
      <c r="S49" s="12">
        <v>46188</v>
      </c>
      <c r="T49" s="12">
        <v>46189</v>
      </c>
      <c r="U49" s="12">
        <v>46190</v>
      </c>
      <c r="V49" s="12">
        <v>46191</v>
      </c>
      <c r="W49" s="12">
        <v>46192</v>
      </c>
      <c r="X49" s="12">
        <v>46193</v>
      </c>
    </row>
    <row r="50" spans="2:26" ht="14.25" x14ac:dyDescent="0.3">
      <c r="B50" s="12">
        <v>46131</v>
      </c>
      <c r="C50" s="12">
        <v>46132</v>
      </c>
      <c r="D50" s="12">
        <v>46133</v>
      </c>
      <c r="E50" s="12">
        <v>46134</v>
      </c>
      <c r="F50" s="12">
        <v>46135</v>
      </c>
      <c r="G50" s="54">
        <v>46136</v>
      </c>
      <c r="H50" s="12">
        <v>46137</v>
      </c>
      <c r="I50" s="10"/>
      <c r="J50" s="12">
        <v>46159</v>
      </c>
      <c r="K50" s="12">
        <v>46160</v>
      </c>
      <c r="L50" s="12">
        <v>46161</v>
      </c>
      <c r="M50" s="12">
        <v>46162</v>
      </c>
      <c r="N50" s="12">
        <v>46163</v>
      </c>
      <c r="O50" s="54">
        <v>46164</v>
      </c>
      <c r="P50" s="12">
        <v>46165</v>
      </c>
      <c r="Q50" s="10"/>
      <c r="R50" s="12">
        <v>46194</v>
      </c>
      <c r="S50" s="12">
        <v>46195</v>
      </c>
      <c r="T50" s="12">
        <v>46196</v>
      </c>
      <c r="U50" s="12">
        <v>46197</v>
      </c>
      <c r="V50" s="12">
        <v>46198</v>
      </c>
      <c r="W50" s="12">
        <v>46199</v>
      </c>
      <c r="X50" s="22">
        <v>46200</v>
      </c>
    </row>
    <row r="51" spans="2:26" ht="17.25" x14ac:dyDescent="0.3">
      <c r="B51" s="12">
        <v>46138</v>
      </c>
      <c r="C51" s="12">
        <v>46139</v>
      </c>
      <c r="D51" s="12">
        <v>46140</v>
      </c>
      <c r="E51" s="12">
        <v>46141</v>
      </c>
      <c r="F51" s="12">
        <v>46142</v>
      </c>
      <c r="G51" s="38" t="str">
        <v/>
      </c>
      <c r="H51" s="12" t="str">
        <v/>
      </c>
      <c r="I51" s="10"/>
      <c r="J51" s="12">
        <v>46166</v>
      </c>
      <c r="K51" s="54">
        <v>46167</v>
      </c>
      <c r="L51" s="12">
        <v>46168</v>
      </c>
      <c r="M51" s="12">
        <v>46169</v>
      </c>
      <c r="N51" s="12">
        <v>46170</v>
      </c>
      <c r="O51" s="54">
        <v>46171</v>
      </c>
      <c r="P51" s="22">
        <v>46172</v>
      </c>
      <c r="Q51" s="10"/>
      <c r="R51" s="12">
        <v>46201</v>
      </c>
      <c r="S51" s="12">
        <v>46202</v>
      </c>
      <c r="T51" s="59">
        <v>46203</v>
      </c>
      <c r="U51" s="39" t="str">
        <v/>
      </c>
      <c r="V51" s="39" t="str">
        <v/>
      </c>
      <c r="W51" s="13" t="str">
        <v/>
      </c>
      <c r="X51" s="12" t="str">
        <v/>
      </c>
    </row>
    <row r="52" spans="2:26" ht="16.5" x14ac:dyDescent="0.3">
      <c r="B52" s="12" t="str">
        <v/>
      </c>
      <c r="C52" s="13" t="str">
        <v/>
      </c>
      <c r="D52" s="13" t="str">
        <v/>
      </c>
      <c r="E52" s="13" t="str">
        <v/>
      </c>
      <c r="F52" s="13" t="str">
        <v/>
      </c>
      <c r="G52" s="13" t="str">
        <v/>
      </c>
      <c r="H52" s="12" t="str">
        <v/>
      </c>
      <c r="I52" s="10"/>
      <c r="J52" s="12">
        <v>46173</v>
      </c>
      <c r="K52" s="12" t="str">
        <v/>
      </c>
      <c r="L52" s="13" t="str">
        <v/>
      </c>
      <c r="M52" s="13" t="str">
        <v/>
      </c>
      <c r="N52" s="13" t="str">
        <v/>
      </c>
      <c r="O52" s="23" t="str">
        <v/>
      </c>
      <c r="P52" s="12" t="str">
        <v/>
      </c>
      <c r="Q52" s="10"/>
      <c r="R52" s="12" t="str">
        <v/>
      </c>
      <c r="S52" s="13" t="str">
        <v/>
      </c>
      <c r="T52" s="13" t="str">
        <v/>
      </c>
      <c r="U52" s="13" t="str">
        <v/>
      </c>
      <c r="V52" s="23" t="str">
        <v/>
      </c>
      <c r="W52" s="13" t="str">
        <v/>
      </c>
      <c r="X52" s="12" t="str">
        <v/>
      </c>
    </row>
    <row r="53" spans="2:26" s="28" customFormat="1" ht="14.25" x14ac:dyDescent="0.3">
      <c r="B53" s="29" t="s">
        <v>70</v>
      </c>
      <c r="C53" s="29"/>
      <c r="D53" s="25"/>
      <c r="E53" s="25"/>
      <c r="F53" s="25"/>
      <c r="G53" s="25"/>
      <c r="H53" s="26">
        <v>16</v>
      </c>
      <c r="I53" s="11"/>
      <c r="J53" s="29" t="s">
        <v>71</v>
      </c>
      <c r="K53" s="29"/>
      <c r="L53" s="25"/>
      <c r="M53" s="25"/>
      <c r="N53" s="25"/>
      <c r="O53" s="25"/>
      <c r="P53" s="26">
        <v>15</v>
      </c>
      <c r="Q53" s="11"/>
      <c r="R53" s="29" t="s">
        <v>72</v>
      </c>
      <c r="S53" s="29"/>
      <c r="T53" s="25"/>
      <c r="U53" s="25"/>
      <c r="V53" s="25"/>
      <c r="W53" s="25"/>
      <c r="X53" s="26">
        <v>5</v>
      </c>
      <c r="Y53" s="28">
        <f>+H42+P42+X42+H53+P53+X53</f>
        <v>82</v>
      </c>
    </row>
    <row r="54" spans="2:26" s="28" customFormat="1" ht="14.25" x14ac:dyDescent="0.3">
      <c r="B54" s="29" t="s">
        <v>10</v>
      </c>
      <c r="C54" s="29"/>
      <c r="D54" s="25"/>
      <c r="E54" s="25"/>
      <c r="F54" s="25"/>
      <c r="G54" s="25"/>
      <c r="H54" s="26">
        <v>0</v>
      </c>
      <c r="I54" s="11"/>
      <c r="J54" s="29" t="s">
        <v>10</v>
      </c>
      <c r="K54" s="29"/>
      <c r="L54" s="25"/>
      <c r="M54" s="25"/>
      <c r="N54" s="25"/>
      <c r="O54" s="25"/>
      <c r="P54" s="26">
        <v>0</v>
      </c>
      <c r="Q54" s="11"/>
      <c r="R54" s="29" t="s">
        <v>10</v>
      </c>
      <c r="S54" s="29"/>
      <c r="T54" s="25"/>
      <c r="U54" s="25"/>
      <c r="V54" s="25"/>
      <c r="W54" s="25"/>
      <c r="X54" s="26">
        <v>0</v>
      </c>
    </row>
    <row r="55" spans="2:26" ht="13.5" x14ac:dyDescent="0.25">
      <c r="B55" s="10"/>
      <c r="C55" s="10"/>
      <c r="D55" s="10"/>
      <c r="E55" s="10"/>
      <c r="F55" s="10"/>
      <c r="G55" s="10"/>
      <c r="H55" s="10"/>
      <c r="I55" s="10"/>
      <c r="J55" s="10"/>
      <c r="K55" s="10"/>
      <c r="L55" s="10"/>
      <c r="M55" s="10"/>
      <c r="N55" s="10"/>
      <c r="O55" s="10"/>
      <c r="P55" s="10"/>
      <c r="Q55" s="10"/>
      <c r="R55" s="10"/>
      <c r="S55" s="10"/>
      <c r="T55" s="10"/>
      <c r="U55" s="10"/>
      <c r="V55" s="10"/>
      <c r="W55" s="10"/>
      <c r="X55" s="10"/>
      <c r="Z55" s="46"/>
    </row>
    <row r="56" spans="2:26" ht="15.75" x14ac:dyDescent="0.25">
      <c r="B56" s="10"/>
      <c r="C56" s="40"/>
      <c r="D56" s="44" t="s">
        <v>32</v>
      </c>
      <c r="E56" s="44"/>
      <c r="F56" s="10"/>
      <c r="G56" s="10"/>
      <c r="H56" s="10"/>
      <c r="I56" s="10"/>
      <c r="J56" s="10"/>
      <c r="K56" s="10"/>
      <c r="L56" s="10"/>
      <c r="M56" s="10"/>
      <c r="N56" s="10"/>
      <c r="O56" s="10"/>
      <c r="P56" s="10" t="s">
        <v>22</v>
      </c>
      <c r="Q56" s="10"/>
      <c r="R56" s="10"/>
      <c r="S56" s="10"/>
      <c r="T56" s="10"/>
      <c r="U56" s="10"/>
      <c r="V56" s="10"/>
      <c r="W56" s="67">
        <f>SUM(H20,P20,X20,H31,P31,X31,H42,P42,X42,H53,P53,X53)</f>
        <v>162</v>
      </c>
      <c r="X56" s="68"/>
    </row>
    <row r="57" spans="2:26" ht="4.7" customHeight="1" x14ac:dyDescent="0.25">
      <c r="C57" s="10"/>
      <c r="D57" s="44"/>
      <c r="E57" s="44"/>
      <c r="F57" s="10"/>
      <c r="G57" s="10"/>
      <c r="H57" s="10"/>
      <c r="I57" s="10"/>
      <c r="J57" s="10"/>
      <c r="K57" s="10"/>
      <c r="L57" s="10"/>
      <c r="M57" s="10"/>
      <c r="N57" s="10"/>
      <c r="O57" s="10"/>
    </row>
    <row r="58" spans="2:26" ht="15.75" x14ac:dyDescent="0.25">
      <c r="B58" s="10"/>
      <c r="C58" s="56"/>
      <c r="D58" s="44" t="s">
        <v>33</v>
      </c>
      <c r="E58" s="44"/>
      <c r="F58" s="10"/>
      <c r="G58" s="10"/>
      <c r="H58" s="10"/>
      <c r="I58" s="10"/>
      <c r="J58" s="10"/>
      <c r="K58" s="10"/>
      <c r="L58" s="10"/>
      <c r="M58" s="10"/>
      <c r="N58" s="10"/>
      <c r="O58" s="10"/>
      <c r="P58" s="10" t="s">
        <v>10</v>
      </c>
      <c r="Q58" s="10"/>
      <c r="R58" s="10"/>
      <c r="S58" s="10"/>
      <c r="T58" s="10"/>
      <c r="U58" s="10"/>
      <c r="V58" s="10"/>
      <c r="X58" s="31">
        <f>SUM(H21,P21,X21,H32,P32,X32,H43,P43,X43,H54,P54,X54)</f>
        <v>5</v>
      </c>
    </row>
    <row r="59" spans="2:26" ht="4.7" customHeight="1" x14ac:dyDescent="0.25">
      <c r="C59" s="10"/>
      <c r="D59" s="44"/>
      <c r="E59" s="44"/>
      <c r="F59" s="10"/>
      <c r="G59" s="10"/>
      <c r="H59" s="10"/>
      <c r="I59" s="10"/>
      <c r="J59" s="10"/>
      <c r="K59" s="10"/>
      <c r="L59" s="10"/>
      <c r="M59" s="10"/>
      <c r="N59" s="10"/>
      <c r="O59" s="10"/>
    </row>
    <row r="60" spans="2:26" ht="15.75" x14ac:dyDescent="0.25">
      <c r="C60" s="43"/>
      <c r="D60" s="44" t="s">
        <v>34</v>
      </c>
      <c r="E60" s="44"/>
      <c r="F60" s="10"/>
      <c r="G60" s="10"/>
      <c r="H60" s="10"/>
      <c r="I60" s="10"/>
      <c r="J60" s="10"/>
      <c r="K60" s="10"/>
      <c r="L60" s="10"/>
      <c r="M60" s="10"/>
      <c r="N60" s="10"/>
      <c r="O60" s="10"/>
      <c r="P60" s="30" t="s">
        <v>23</v>
      </c>
      <c r="Q60" s="27"/>
      <c r="R60" s="27"/>
      <c r="S60" s="27"/>
      <c r="T60" s="27"/>
      <c r="U60" s="27"/>
      <c r="V60" s="27"/>
      <c r="W60" s="69">
        <f>SUM(W56:X58)</f>
        <v>167</v>
      </c>
      <c r="X60" s="69"/>
    </row>
    <row r="61" spans="2:26" ht="4.7" customHeight="1" x14ac:dyDescent="0.25">
      <c r="D61" s="45"/>
      <c r="E61" s="45"/>
      <c r="F61" s="10"/>
      <c r="G61" s="10"/>
      <c r="H61" s="10"/>
      <c r="I61" s="10"/>
      <c r="J61" s="10"/>
      <c r="K61" s="10"/>
      <c r="L61" s="10"/>
      <c r="M61" s="10"/>
      <c r="N61" s="10"/>
      <c r="O61" s="10"/>
      <c r="S61" s="10"/>
      <c r="T61" s="10"/>
      <c r="U61" s="10"/>
      <c r="V61" s="10"/>
      <c r="W61" s="10"/>
    </row>
    <row r="62" spans="2:26" ht="15.75" x14ac:dyDescent="0.25">
      <c r="C62" s="42"/>
      <c r="D62" s="44" t="s">
        <v>35</v>
      </c>
      <c r="E62" s="44"/>
      <c r="F62" s="10"/>
      <c r="G62" s="10"/>
      <c r="H62" s="10"/>
      <c r="I62" s="10"/>
      <c r="J62" s="10"/>
      <c r="K62" s="10"/>
      <c r="L62" s="10"/>
      <c r="M62" s="10"/>
      <c r="N62" s="10"/>
      <c r="O62" s="10"/>
      <c r="P62" s="51" t="s">
        <v>36</v>
      </c>
      <c r="Q62" s="51"/>
      <c r="R62" s="51"/>
      <c r="S62" s="51"/>
      <c r="T62" s="51" t="s">
        <v>60</v>
      </c>
      <c r="U62" s="51"/>
      <c r="V62" s="50"/>
      <c r="W62" s="70">
        <v>8</v>
      </c>
      <c r="X62" s="71"/>
    </row>
    <row r="63" spans="2:26" ht="6.75" customHeight="1" thickBot="1" x14ac:dyDescent="0.3">
      <c r="C63" s="10"/>
      <c r="D63" s="44"/>
      <c r="E63" s="44"/>
      <c r="F63" s="10"/>
      <c r="G63" s="10"/>
      <c r="H63" s="10"/>
      <c r="I63" s="10"/>
      <c r="J63" s="10"/>
      <c r="K63" s="10"/>
      <c r="L63" s="10"/>
      <c r="M63" s="10"/>
      <c r="N63" s="10"/>
      <c r="O63" s="10"/>
    </row>
    <row r="64" spans="2:26" ht="18" customHeight="1" thickTop="1" thickBot="1" x14ac:dyDescent="0.3">
      <c r="C64" s="33"/>
      <c r="D64" s="44" t="s">
        <v>31</v>
      </c>
      <c r="E64" s="44"/>
      <c r="F64" s="10"/>
      <c r="G64" s="10"/>
      <c r="H64" s="10"/>
      <c r="I64" s="10"/>
      <c r="J64" s="10"/>
      <c r="K64" s="10"/>
      <c r="L64" s="10"/>
      <c r="M64" s="10"/>
      <c r="N64" s="10"/>
      <c r="O64" s="10"/>
      <c r="P64" s="52" t="s">
        <v>37</v>
      </c>
      <c r="Q64" s="53"/>
      <c r="R64" s="53"/>
      <c r="S64" s="53"/>
      <c r="T64" s="53"/>
      <c r="U64" s="53"/>
      <c r="V64" s="53"/>
      <c r="W64" s="72">
        <f>+W60*W62</f>
        <v>1336</v>
      </c>
      <c r="X64" s="72"/>
    </row>
    <row r="65" spans="3:23" ht="6.75" customHeight="1" thickTop="1" x14ac:dyDescent="0.25">
      <c r="C65" s="10"/>
      <c r="D65" s="44"/>
      <c r="E65" s="44"/>
      <c r="F65" s="10"/>
      <c r="G65" s="10"/>
      <c r="H65" s="10"/>
      <c r="I65" s="10"/>
      <c r="J65" s="10"/>
      <c r="K65" s="10"/>
      <c r="L65" s="10"/>
      <c r="M65" s="10"/>
      <c r="N65" s="10"/>
      <c r="O65" s="10"/>
      <c r="S65" s="10"/>
      <c r="T65" s="10"/>
      <c r="U65" s="10"/>
      <c r="V65" s="10"/>
      <c r="W65" s="10"/>
    </row>
    <row r="66" spans="3:23" ht="13.5" x14ac:dyDescent="0.25">
      <c r="D66" s="10" t="s">
        <v>30</v>
      </c>
      <c r="E66" s="44"/>
      <c r="F66" s="10"/>
      <c r="G66" s="10"/>
      <c r="H66" s="10"/>
      <c r="R66" s="10" t="s">
        <v>6</v>
      </c>
    </row>
    <row r="67" spans="3:23" ht="4.7" customHeight="1" x14ac:dyDescent="0.25">
      <c r="C67" s="10"/>
      <c r="D67" s="44"/>
      <c r="E67" s="10"/>
      <c r="F67" s="10"/>
      <c r="G67" s="10"/>
      <c r="H67" s="10"/>
      <c r="I67" s="10"/>
      <c r="J67" s="10"/>
      <c r="K67" s="10"/>
      <c r="L67" s="10"/>
      <c r="M67" s="10"/>
      <c r="N67" s="10"/>
      <c r="O67" s="10"/>
      <c r="S67" s="10"/>
      <c r="T67" s="10"/>
      <c r="U67" s="10"/>
      <c r="V67" s="10"/>
      <c r="W67" s="10"/>
    </row>
    <row r="69" spans="3:23" x14ac:dyDescent="0.2">
      <c r="C69" s="34" t="s">
        <v>24</v>
      </c>
      <c r="F69" s="73">
        <v>8</v>
      </c>
      <c r="G69" s="68"/>
      <c r="I69" s="34" t="s">
        <v>59</v>
      </c>
      <c r="L69" s="73">
        <v>8</v>
      </c>
      <c r="M69" s="68"/>
    </row>
    <row r="70" spans="3:23" x14ac:dyDescent="0.2">
      <c r="C70" s="34" t="s">
        <v>25</v>
      </c>
      <c r="F70" s="73">
        <v>8</v>
      </c>
      <c r="G70" s="68"/>
      <c r="I70" s="34" t="s">
        <v>59</v>
      </c>
      <c r="L70" s="73">
        <v>8</v>
      </c>
      <c r="M70" s="68"/>
    </row>
    <row r="71" spans="3:23" x14ac:dyDescent="0.2">
      <c r="C71" s="34" t="s">
        <v>26</v>
      </c>
      <c r="F71" s="73">
        <v>8</v>
      </c>
      <c r="G71" s="68"/>
      <c r="I71" s="34" t="s">
        <v>59</v>
      </c>
      <c r="L71" s="73">
        <v>8</v>
      </c>
      <c r="M71" s="68"/>
    </row>
    <row r="72" spans="3:23" x14ac:dyDescent="0.2">
      <c r="C72" s="34" t="s">
        <v>27</v>
      </c>
      <c r="F72" s="73">
        <v>8</v>
      </c>
      <c r="G72" s="68"/>
      <c r="I72" s="34" t="s">
        <v>59</v>
      </c>
      <c r="L72" s="73">
        <v>8</v>
      </c>
      <c r="M72" s="68"/>
    </row>
    <row r="73" spans="3:23" x14ac:dyDescent="0.2">
      <c r="C73" s="34" t="s">
        <v>28</v>
      </c>
      <c r="F73" s="75">
        <v>8</v>
      </c>
      <c r="G73" s="76"/>
      <c r="I73" s="34" t="s">
        <v>59</v>
      </c>
      <c r="L73" s="75">
        <v>8</v>
      </c>
      <c r="M73" s="76"/>
    </row>
    <row r="74" spans="3:23" x14ac:dyDescent="0.2">
      <c r="C74" s="35"/>
      <c r="F74" s="73">
        <f>SUM(F69:F73)</f>
        <v>40</v>
      </c>
      <c r="G74" s="68"/>
      <c r="I74" s="36"/>
      <c r="L74" s="77">
        <f>SUM(L69:M73)</f>
        <v>40</v>
      </c>
      <c r="M74" s="68"/>
      <c r="N74" s="74">
        <f>+L74/F74</f>
        <v>1</v>
      </c>
      <c r="O74" s="68"/>
    </row>
    <row r="75" spans="3:23" x14ac:dyDescent="0.2">
      <c r="C75" s="35"/>
      <c r="F75" s="73">
        <f>+F74*2</f>
        <v>80</v>
      </c>
      <c r="G75" s="68"/>
    </row>
    <row r="76" spans="3:23" x14ac:dyDescent="0.2">
      <c r="C76" s="34" t="s">
        <v>29</v>
      </c>
      <c r="F76" s="73">
        <f>AVERAGE(F69:G73)</f>
        <v>8</v>
      </c>
      <c r="G76" s="68"/>
    </row>
    <row r="77" spans="3:23" x14ac:dyDescent="0.2">
      <c r="F77" s="73"/>
      <c r="G77" s="68"/>
    </row>
  </sheetData>
  <mergeCells count="34">
    <mergeCell ref="F76:G76"/>
    <mergeCell ref="F77:G77"/>
    <mergeCell ref="F73:G73"/>
    <mergeCell ref="L73:M73"/>
    <mergeCell ref="F74:G74"/>
    <mergeCell ref="L74:M74"/>
    <mergeCell ref="N74:O74"/>
    <mergeCell ref="F75:G75"/>
    <mergeCell ref="F70:G70"/>
    <mergeCell ref="L70:M70"/>
    <mergeCell ref="F71:G71"/>
    <mergeCell ref="L71:M71"/>
    <mergeCell ref="F72:G72"/>
    <mergeCell ref="L72:M72"/>
    <mergeCell ref="W56:X56"/>
    <mergeCell ref="W60:X60"/>
    <mergeCell ref="W62:X62"/>
    <mergeCell ref="W64:X64"/>
    <mergeCell ref="F69:G69"/>
    <mergeCell ref="L69:M69"/>
    <mergeCell ref="B34:H34"/>
    <mergeCell ref="J34:P34"/>
    <mergeCell ref="R34:X34"/>
    <mergeCell ref="B45:H45"/>
    <mergeCell ref="J45:P45"/>
    <mergeCell ref="R45:X45"/>
    <mergeCell ref="B23:H23"/>
    <mergeCell ref="J23:P23"/>
    <mergeCell ref="R23:X23"/>
    <mergeCell ref="B10:X10"/>
    <mergeCell ref="B11:X11"/>
    <mergeCell ref="B12:H12"/>
    <mergeCell ref="J12:P12"/>
    <mergeCell ref="R12:X12"/>
  </mergeCells>
  <conditionalFormatting sqref="B47:C50">
    <cfRule type="expression" dxfId="183" priority="91" stopIfTrue="1">
      <formula>OR(WEEKDAY(B47,1)=1,WEEKDAY(B47,1)=7)</formula>
    </cfRule>
    <cfRule type="cellIs" dxfId="182" priority="104" stopIfTrue="1" operator="equal">
      <formula>""</formula>
    </cfRule>
  </conditionalFormatting>
  <conditionalFormatting sqref="B37:G40">
    <cfRule type="expression" dxfId="181" priority="15" stopIfTrue="1">
      <formula>OR(WEEKDAY(B37,1)=1,WEEKDAY(B37,1)=7)</formula>
    </cfRule>
    <cfRule type="cellIs" dxfId="180" priority="16" stopIfTrue="1" operator="equal">
      <formula>""</formula>
    </cfRule>
  </conditionalFormatting>
  <conditionalFormatting sqref="B51:G51">
    <cfRule type="expression" dxfId="179" priority="92" stopIfTrue="1">
      <formula>OR(WEEKDAY(B51,1)=1,WEEKDAY(B51,1)=7)</formula>
    </cfRule>
  </conditionalFormatting>
  <conditionalFormatting sqref="B30:H30 B36:D36 R30:X30 R36:V36 J19:P19 J30:P30 J36:N36 P14:P18 J47:M47 H47:H51 J48:J52 J41:P41 P25:P29 P36:P40 B41:H41 H36:H40 H14:H18 R47:R51 B14:B19 R16:R17 R19:X19 B25:B29 X36:X40 B52:H52 K52:P52 R52:X52">
    <cfRule type="expression" dxfId="178" priority="119" stopIfTrue="1">
      <formula>OR(WEEKDAY(B14,1)=1,WEEKDAY(B14,1)=7)</formula>
    </cfRule>
  </conditionalFormatting>
  <conditionalFormatting sqref="B51:J51">
    <cfRule type="cellIs" dxfId="177" priority="93" stopIfTrue="1" operator="equal">
      <formula>""</formula>
    </cfRule>
  </conditionalFormatting>
  <conditionalFormatting sqref="C25:C28 C29:F29">
    <cfRule type="cellIs" dxfId="176" priority="99" stopIfTrue="1" operator="equal">
      <formula>""</formula>
    </cfRule>
    <cfRule type="expression" dxfId="175" priority="98" stopIfTrue="1">
      <formula>OR(WEEKDAY(C25,1)=1,WEEKDAY(C25,1)=7)</formula>
    </cfRule>
  </conditionalFormatting>
  <conditionalFormatting sqref="C48:C51 D49:E51 D41:D47 D48:F48">
    <cfRule type="cellIs" dxfId="174" priority="71" stopIfTrue="1" operator="equal">
      <formula>""</formula>
    </cfRule>
  </conditionalFormatting>
  <conditionalFormatting sqref="C48:C51 D49:E51">
    <cfRule type="expression" dxfId="173" priority="70" stopIfTrue="1">
      <formula>OR(WEEKDAY(C48,1)=1,WEEKDAY(C48,1)=7)</formula>
    </cfRule>
  </conditionalFormatting>
  <conditionalFormatting sqref="C64">
    <cfRule type="cellIs" dxfId="172" priority="113" stopIfTrue="1" operator="equal">
      <formula>""</formula>
    </cfRule>
    <cfRule type="expression" dxfId="171" priority="112" stopIfTrue="1">
      <formula>OR(WEEKDAY(C64,1)=1,WEEKDAY(C64,1)=7)</formula>
    </cfRule>
  </conditionalFormatting>
  <conditionalFormatting sqref="C17:F18">
    <cfRule type="expression" dxfId="170" priority="41" stopIfTrue="1">
      <formula>OR(WEEKDAY(C17,1)=1,WEEKDAY(C17,1)=7)</formula>
    </cfRule>
  </conditionalFormatting>
  <conditionalFormatting sqref="C26:F29">
    <cfRule type="cellIs" dxfId="169" priority="61" stopIfTrue="1" operator="equal">
      <formula>""</formula>
    </cfRule>
    <cfRule type="expression" dxfId="168" priority="60" stopIfTrue="1">
      <formula>OR(WEEKDAY(C26,1)=1,WEEKDAY(C26,1)=7)</formula>
    </cfRule>
  </conditionalFormatting>
  <conditionalFormatting sqref="C14:G16 C17:F17">
    <cfRule type="cellIs" dxfId="167" priority="88" stopIfTrue="1" operator="equal">
      <formula>""</formula>
    </cfRule>
  </conditionalFormatting>
  <conditionalFormatting sqref="C14:G16">
    <cfRule type="expression" dxfId="166" priority="87" stopIfTrue="1">
      <formula>OR(WEEKDAY(C14,1)=1,WEEKDAY(C14,1)=7)</formula>
    </cfRule>
  </conditionalFormatting>
  <conditionalFormatting sqref="C19:H19">
    <cfRule type="cellIs" dxfId="165" priority="110" stopIfTrue="1" operator="equal">
      <formula>""</formula>
    </cfRule>
    <cfRule type="expression" dxfId="164" priority="109" stopIfTrue="1">
      <formula>OR(WEEKDAY(C19,1)=1,WEEKDAY(C19,1)=7)</formula>
    </cfRule>
  </conditionalFormatting>
  <conditionalFormatting sqref="C18:J18">
    <cfRule type="cellIs" dxfId="163" priority="42" stopIfTrue="1" operator="equal">
      <formula>""</formula>
    </cfRule>
  </conditionalFormatting>
  <conditionalFormatting sqref="D29:D36">
    <cfRule type="cellIs" dxfId="162" priority="117" stopIfTrue="1" operator="equal">
      <formula>""</formula>
    </cfRule>
  </conditionalFormatting>
  <conditionalFormatting sqref="D25:F25">
    <cfRule type="cellIs" dxfId="161" priority="80" stopIfTrue="1" operator="equal">
      <formula>""</formula>
    </cfRule>
    <cfRule type="expression" dxfId="160" priority="79" stopIfTrue="1">
      <formula>OR(WEEKDAY(D25,1)=1,WEEKDAY(D25,1)=7)</formula>
    </cfRule>
  </conditionalFormatting>
  <conditionalFormatting sqref="D47:F48">
    <cfRule type="expression" dxfId="159" priority="30" stopIfTrue="1">
      <formula>OR(WEEKDAY(D47,1)=1,WEEKDAY(D47,1)=7)</formula>
    </cfRule>
  </conditionalFormatting>
  <conditionalFormatting sqref="E47:F47">
    <cfRule type="cellIs" dxfId="158" priority="31" stopIfTrue="1" operator="equal">
      <formula>""</formula>
    </cfRule>
    <cfRule type="cellIs" dxfId="157" priority="29" stopIfTrue="1" operator="equal">
      <formula>""</formula>
    </cfRule>
  </conditionalFormatting>
  <conditionalFormatting sqref="E36:G36">
    <cfRule type="expression" dxfId="156" priority="53" stopIfTrue="1">
      <formula>OR(WEEKDAY(E36,1)=1,WEEKDAY(E36,1)=7)</formula>
    </cfRule>
    <cfRule type="cellIs" dxfId="155" priority="54" stopIfTrue="1" operator="equal">
      <formula>""</formula>
    </cfRule>
  </conditionalFormatting>
  <conditionalFormatting sqref="F49:F50">
    <cfRule type="cellIs" dxfId="154" priority="46" stopIfTrue="1" operator="equal">
      <formula>""</formula>
    </cfRule>
    <cfRule type="expression" dxfId="153" priority="45" stopIfTrue="1">
      <formula>OR(WEEKDAY(F49,1)=1,WEEKDAY(F49,1)=7)</formula>
    </cfRule>
  </conditionalFormatting>
  <conditionalFormatting sqref="G17">
    <cfRule type="cellIs" dxfId="152" priority="2" stopIfTrue="1" operator="equal">
      <formula>""</formula>
    </cfRule>
    <cfRule type="expression" dxfId="151" priority="1" stopIfTrue="1">
      <formula>OR(WEEKDAY(G17,1)=1,WEEKDAY(G17,1)=7)</formula>
    </cfRule>
  </conditionalFormatting>
  <conditionalFormatting sqref="G47:G50">
    <cfRule type="expression" dxfId="150" priority="9" stopIfTrue="1">
      <formula>OR(WEEKDAY(G47,1)=1,WEEKDAY(G47,1)=7)</formula>
    </cfRule>
    <cfRule type="cellIs" dxfId="149" priority="10" stopIfTrue="1" operator="equal">
      <formula>""</formula>
    </cfRule>
  </conditionalFormatting>
  <conditionalFormatting sqref="G25:H29">
    <cfRule type="expression" dxfId="148" priority="21" stopIfTrue="1">
      <formula>OR(WEEKDAY(G25,1)=1,WEEKDAY(G25,1)=7)</formula>
    </cfRule>
    <cfRule type="cellIs" dxfId="147" priority="22" stopIfTrue="1" operator="equal">
      <formula>""</formula>
    </cfRule>
  </conditionalFormatting>
  <conditionalFormatting sqref="H14:H18 P14:P18 B14:B19 R16:R17 J19:P19 R19:X19 B25:B29 P25:P29 B30:H30 J30:P30 R30:X30 B36:D36 J36:N36 R36:V36 H36:H40 P36:P40 X36:X40 B41:H41 J41:P41 J47:M47 H47:H51 R47:R51 J48:J52 B52:H52 K52:P52 R52:X52 R38:R41">
    <cfRule type="cellIs" dxfId="146" priority="120" stopIfTrue="1" operator="equal">
      <formula>""</formula>
    </cfRule>
  </conditionalFormatting>
  <conditionalFormatting sqref="H39:J39">
    <cfRule type="cellIs" dxfId="145" priority="52" stopIfTrue="1" operator="equal">
      <formula>""</formula>
    </cfRule>
  </conditionalFormatting>
  <conditionalFormatting sqref="H47:M47">
    <cfRule type="cellIs" dxfId="144" priority="100" stopIfTrue="1" operator="equal">
      <formula>""</formula>
    </cfRule>
  </conditionalFormatting>
  <conditionalFormatting sqref="J37:J40">
    <cfRule type="cellIs" dxfId="143" priority="97" stopIfTrue="1" operator="equal">
      <formula>""</formula>
    </cfRule>
    <cfRule type="expression" dxfId="142" priority="96" stopIfTrue="1">
      <formula>OR(WEEKDAY(J37,1)=1,WEEKDAY(J37,1)=7)</formula>
    </cfRule>
  </conditionalFormatting>
  <conditionalFormatting sqref="J14:N18">
    <cfRule type="cellIs" dxfId="141" priority="86" stopIfTrue="1" operator="equal">
      <formula>""</formula>
    </cfRule>
    <cfRule type="expression" dxfId="140" priority="85" stopIfTrue="1">
      <formula>OR(WEEKDAY(J14,1)=1,WEEKDAY(J14,1)=7)</formula>
    </cfRule>
  </conditionalFormatting>
  <conditionalFormatting sqref="J25:N25">
    <cfRule type="cellIs" dxfId="139" priority="116" stopIfTrue="1" operator="equal">
      <formula>""</formula>
    </cfRule>
    <cfRule type="expression" dxfId="138" priority="115" stopIfTrue="1">
      <formula>OR(WEEKDAY(J25,1)=1,WEEKDAY(J25,1)=7)</formula>
    </cfRule>
  </conditionalFormatting>
  <conditionalFormatting sqref="J26:N29">
    <cfRule type="cellIs" dxfId="137" priority="38" stopIfTrue="1" operator="equal">
      <formula>""</formula>
    </cfRule>
    <cfRule type="expression" dxfId="136" priority="37" stopIfTrue="1">
      <formula>OR(WEEKDAY(J26,1)=1,WEEKDAY(J26,1)=7)</formula>
    </cfRule>
  </conditionalFormatting>
  <conditionalFormatting sqref="K19 K21:K25 K30:K36 K41:K47">
    <cfRule type="expression" dxfId="135" priority="89" stopIfTrue="1">
      <formula>OR(WEEKDAY(K19,1)=1,WEEKDAY(K19,1)=7)</formula>
    </cfRule>
  </conditionalFormatting>
  <conditionalFormatting sqref="K19 K21:K25 K30:K36 K41:M47">
    <cfRule type="cellIs" dxfId="134" priority="90" stopIfTrue="1" operator="equal">
      <formula>""</formula>
    </cfRule>
  </conditionalFormatting>
  <conditionalFormatting sqref="K37:N39 K40:O40">
    <cfRule type="expression" dxfId="133" priority="49" stopIfTrue="1">
      <formula>OR(WEEKDAY(K37,1)=1,WEEKDAY(K37,1)=7)</formula>
    </cfRule>
  </conditionalFormatting>
  <conditionalFormatting sqref="K37:N39">
    <cfRule type="cellIs" dxfId="132" priority="50" stopIfTrue="1" operator="equal">
      <formula>""</formula>
    </cfRule>
  </conditionalFormatting>
  <conditionalFormatting sqref="K48:N51">
    <cfRule type="cellIs" dxfId="131" priority="44" stopIfTrue="1" operator="equal">
      <formula>""</formula>
    </cfRule>
    <cfRule type="expression" dxfId="130" priority="43" stopIfTrue="1">
      <formula>OR(WEEKDAY(K48,1)=1,WEEKDAY(K48,1)=7)</formula>
    </cfRule>
  </conditionalFormatting>
  <conditionalFormatting sqref="K40:W40">
    <cfRule type="cellIs" dxfId="129" priority="74" stopIfTrue="1" operator="equal">
      <formula>""</formula>
    </cfRule>
  </conditionalFormatting>
  <conditionalFormatting sqref="M19:N19 N20 M21:N25 M30:M36">
    <cfRule type="cellIs" dxfId="128" priority="103" stopIfTrue="1" operator="equal">
      <formula>""</formula>
    </cfRule>
  </conditionalFormatting>
  <conditionalFormatting sqref="N47">
    <cfRule type="cellIs" dxfId="127" priority="69" stopIfTrue="1" operator="equal">
      <formula>""</formula>
    </cfRule>
    <cfRule type="expression" dxfId="126" priority="68" stopIfTrue="1">
      <formula>OR(WEEKDAY(N47,1)=1,WEEKDAY(N47,1)=7)</formula>
    </cfRule>
  </conditionalFormatting>
  <conditionalFormatting sqref="O14:O18">
    <cfRule type="expression" dxfId="125" priority="25" stopIfTrue="1">
      <formula>OR(WEEKDAY(O14,1)=1,WEEKDAY(O14,1)=7)</formula>
    </cfRule>
    <cfRule type="cellIs" dxfId="124" priority="26" stopIfTrue="1" operator="equal">
      <formula>""</formula>
    </cfRule>
  </conditionalFormatting>
  <conditionalFormatting sqref="O25:O29">
    <cfRule type="expression" dxfId="123" priority="19" stopIfTrue="1">
      <formula>OR(WEEKDAY(O25,1)=1,WEEKDAY(O25,1)=7)</formula>
    </cfRule>
  </conditionalFormatting>
  <conditionalFormatting sqref="O26:O29">
    <cfRule type="cellIs" dxfId="122" priority="20" stopIfTrue="1" operator="equal">
      <formula>""</formula>
    </cfRule>
  </conditionalFormatting>
  <conditionalFormatting sqref="O36:O39">
    <cfRule type="expression" dxfId="121" priority="13" stopIfTrue="1">
      <formula>OR(WEEKDAY(O36,1)=1,WEEKDAY(O36,1)=7)</formula>
    </cfRule>
    <cfRule type="cellIs" dxfId="120" priority="14" stopIfTrue="1" operator="equal">
      <formula>""</formula>
    </cfRule>
  </conditionalFormatting>
  <conditionalFormatting sqref="O47:P51">
    <cfRule type="expression" dxfId="119" priority="7" stopIfTrue="1">
      <formula>OR(WEEKDAY(O47,1)=1,WEEKDAY(O47,1)=7)</formula>
    </cfRule>
    <cfRule type="cellIs" dxfId="118" priority="8" stopIfTrue="1" operator="equal">
      <formula>""</formula>
    </cfRule>
  </conditionalFormatting>
  <conditionalFormatting sqref="O25:R25">
    <cfRule type="cellIs" dxfId="117" priority="78" stopIfTrue="1" operator="equal">
      <formula>""</formula>
    </cfRule>
  </conditionalFormatting>
  <conditionalFormatting sqref="P15:R15">
    <cfRule type="cellIs" dxfId="116" priority="102" stopIfTrue="1" operator="equal">
      <formula>""</formula>
    </cfRule>
    <cfRule type="expression" dxfId="115" priority="101" stopIfTrue="1">
      <formula>OR(WEEKDAY(P15,1)=1,WEEKDAY(P15,1)=7)</formula>
    </cfRule>
  </conditionalFormatting>
  <conditionalFormatting sqref="P38:R38">
    <cfRule type="expression" dxfId="114" priority="105" stopIfTrue="1">
      <formula>OR(WEEKDAY(P38,1)=1,WEEKDAY(P38,1)=7)</formula>
    </cfRule>
  </conditionalFormatting>
  <conditionalFormatting sqref="P18:X18">
    <cfRule type="expression" dxfId="113" priority="81" stopIfTrue="1">
      <formula>OR(WEEKDAY(P18,1)=1,WEEKDAY(P18,1)=7)</formula>
    </cfRule>
  </conditionalFormatting>
  <conditionalFormatting sqref="P47:X47">
    <cfRule type="cellIs" dxfId="112" priority="6" stopIfTrue="1" operator="equal">
      <formula>""</formula>
    </cfRule>
  </conditionalFormatting>
  <conditionalFormatting sqref="R25:R29">
    <cfRule type="cellIs" dxfId="111" priority="107" stopIfTrue="1" operator="equal">
      <formula>""</formula>
    </cfRule>
    <cfRule type="expression" dxfId="110" priority="106" stopIfTrue="1">
      <formula>OR(WEEKDAY(R25,1)=1,WEEKDAY(R25,1)=7)</formula>
    </cfRule>
  </conditionalFormatting>
  <conditionalFormatting sqref="R37">
    <cfRule type="cellIs" dxfId="109" priority="95" stopIfTrue="1" operator="equal">
      <formula>""</formula>
    </cfRule>
  </conditionalFormatting>
  <conditionalFormatting sqref="R37:R41">
    <cfRule type="expression" dxfId="108" priority="94" stopIfTrue="1">
      <formula>OR(WEEKDAY(R37,1)=1,WEEKDAY(R37,1)=7)</formula>
    </cfRule>
  </conditionalFormatting>
  <conditionalFormatting sqref="R14:V14">
    <cfRule type="cellIs" dxfId="107" priority="63" stopIfTrue="1" operator="equal">
      <formula>""</formula>
    </cfRule>
    <cfRule type="expression" dxfId="106" priority="62" stopIfTrue="1">
      <formula>OR(WEEKDAY(R14,1)=1,WEEKDAY(R14,1)=7)</formula>
    </cfRule>
  </conditionalFormatting>
  <conditionalFormatting sqref="R18:X18">
    <cfRule type="cellIs" dxfId="105" priority="82" stopIfTrue="1" operator="equal">
      <formula>""</formula>
    </cfRule>
  </conditionalFormatting>
  <conditionalFormatting sqref="S41">
    <cfRule type="cellIs" dxfId="104" priority="73" stopIfTrue="1" operator="equal">
      <formula>""</formula>
    </cfRule>
  </conditionalFormatting>
  <conditionalFormatting sqref="S40:T40">
    <cfRule type="cellIs" dxfId="103" priority="32" stopIfTrue="1" operator="equal">
      <formula>""</formula>
    </cfRule>
  </conditionalFormatting>
  <conditionalFormatting sqref="S29:U29">
    <cfRule type="cellIs" dxfId="102" priority="56" stopIfTrue="1" operator="equal">
      <formula>""</formula>
    </cfRule>
  </conditionalFormatting>
  <conditionalFormatting sqref="S15:V17">
    <cfRule type="expression" dxfId="101" priority="83" stopIfTrue="1">
      <formula>OR(WEEKDAY(S15,1)=1,WEEKDAY(S15,1)=7)</formula>
    </cfRule>
    <cfRule type="cellIs" dxfId="100" priority="84" stopIfTrue="1" operator="equal">
      <formula>""</formula>
    </cfRule>
  </conditionalFormatting>
  <conditionalFormatting sqref="S25:V28">
    <cfRule type="cellIs" dxfId="99" priority="57" stopIfTrue="1" operator="equal">
      <formula>""</formula>
    </cfRule>
  </conditionalFormatting>
  <conditionalFormatting sqref="S37:V39">
    <cfRule type="cellIs" dxfId="98" priority="48" stopIfTrue="1" operator="equal">
      <formula>""</formula>
    </cfRule>
  </conditionalFormatting>
  <conditionalFormatting sqref="S40:W40 S37:V39">
    <cfRule type="expression" dxfId="97" priority="47" stopIfTrue="1">
      <formula>OR(WEEKDAY(S37,1)=1,WEEKDAY(S37,1)=7)</formula>
    </cfRule>
  </conditionalFormatting>
  <conditionalFormatting sqref="S25:X29">
    <cfRule type="expression" dxfId="96" priority="17" stopIfTrue="1">
      <formula>OR(WEEKDAY(S25,1)=1,WEEKDAY(S25,1)=7)</formula>
    </cfRule>
  </conditionalFormatting>
  <conditionalFormatting sqref="S41:X41">
    <cfRule type="expression" dxfId="95" priority="72" stopIfTrue="1">
      <formula>OR(WEEKDAY(S41,1)=1,WEEKDAY(S41,1)=7)</formula>
    </cfRule>
  </conditionalFormatting>
  <conditionalFormatting sqref="S47:X51">
    <cfRule type="expression" dxfId="94" priority="5" stopIfTrue="1">
      <formula>OR(WEEKDAY(S47,1)=1,WEEKDAY(S47,1)=7)</formula>
    </cfRule>
  </conditionalFormatting>
  <conditionalFormatting sqref="S48:X51">
    <cfRule type="cellIs" dxfId="93" priority="67" stopIfTrue="1" operator="equal">
      <formula>""</formula>
    </cfRule>
  </conditionalFormatting>
  <conditionalFormatting sqref="T41:X41">
    <cfRule type="cellIs" dxfId="92" priority="118" stopIfTrue="1" operator="equal">
      <formula>""</formula>
    </cfRule>
  </conditionalFormatting>
  <conditionalFormatting sqref="V29:V36">
    <cfRule type="cellIs" dxfId="91" priority="114" stopIfTrue="1" operator="equal">
      <formula>""</formula>
    </cfRule>
  </conditionalFormatting>
  <conditionalFormatting sqref="V41:V46">
    <cfRule type="expression" dxfId="90" priority="111" stopIfTrue="1">
      <formula>OR(WEEKDAY(V41,1)=1,WEEKDAY(V41,1)=7)</formula>
    </cfRule>
  </conditionalFormatting>
  <conditionalFormatting sqref="W36:W39">
    <cfRule type="cellIs" dxfId="89" priority="12" stopIfTrue="1" operator="equal">
      <formula>""</formula>
    </cfRule>
    <cfRule type="expression" dxfId="88" priority="11" stopIfTrue="1">
      <formula>OR(WEEKDAY(W36,1)=1,WEEKDAY(W36,1)=7)</formula>
    </cfRule>
  </conditionalFormatting>
  <conditionalFormatting sqref="W14:X17">
    <cfRule type="cellIs" dxfId="87" priority="24" stopIfTrue="1" operator="equal">
      <formula>""</formula>
    </cfRule>
    <cfRule type="expression" dxfId="86" priority="23" stopIfTrue="1">
      <formula>OR(WEEKDAY(W14,1)=1,WEEKDAY(W14,1)=7)</formula>
    </cfRule>
  </conditionalFormatting>
  <conditionalFormatting sqref="W25:X29">
    <cfRule type="cellIs" dxfId="85" priority="18" stopIfTrue="1" operator="equal">
      <formula>""</formula>
    </cfRule>
  </conditionalFormatting>
  <hyperlinks>
    <hyperlink ref="A2" r:id="rId1" xr:uid="{4EB4DA0F-A1CA-4C30-8D59-195838382B4B}"/>
  </hyperlinks>
  <printOptions horizontalCentered="1"/>
  <pageMargins left="0.25" right="0.25" top="0.5" bottom="0.5" header="0.5" footer="0.5"/>
  <pageSetup scale="83" orientation="portrait" r:id="rId2"/>
  <headerFooter alignWithMargins="0">
    <oddFooter>&amp;R&amp;8Created using a template from Vertex42.com</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DD19F-821A-472C-A0A3-D7BA3131DA31}">
  <dimension ref="A1:AK77"/>
  <sheetViews>
    <sheetView showGridLines="0" tabSelected="1" zoomScale="130" zoomScaleNormal="130" zoomScaleSheetLayoutView="130" workbookViewId="0">
      <selection activeCell="N74" sqref="N74:O74"/>
    </sheetView>
  </sheetViews>
  <sheetFormatPr defaultRowHeight="12.75" x14ac:dyDescent="0.2"/>
  <cols>
    <col min="1" max="1" width="17.5703125" customWidth="1"/>
    <col min="2" max="2" width="3.7109375" customWidth="1"/>
    <col min="3" max="7" width="4.28515625" customWidth="1"/>
    <col min="8" max="8" width="3.7109375" customWidth="1"/>
    <col min="9" max="9" width="2.7109375" customWidth="1"/>
    <col min="10" max="10" width="3.7109375" customWidth="1"/>
    <col min="11" max="15" width="4.28515625" customWidth="1"/>
    <col min="16" max="16" width="3.7109375" customWidth="1"/>
    <col min="17" max="17" width="2.7109375" customWidth="1"/>
    <col min="18" max="18" width="3.7109375" customWidth="1"/>
    <col min="19" max="23" width="4.28515625" customWidth="1"/>
    <col min="24" max="24" width="3.7109375" customWidth="1"/>
    <col min="25" max="25" width="2.85546875" customWidth="1"/>
    <col min="26" max="26" width="5.5703125" bestFit="1" customWidth="1"/>
    <col min="27" max="27" width="4.42578125" bestFit="1" customWidth="1"/>
    <col min="28" max="29" width="2.85546875" customWidth="1"/>
    <col min="30" max="30" width="10" bestFit="1" customWidth="1"/>
    <col min="31" max="31" width="4" bestFit="1" customWidth="1"/>
    <col min="32" max="32" width="2.85546875" customWidth="1"/>
    <col min="33" max="33" width="8.5703125" bestFit="1" customWidth="1"/>
    <col min="34" max="34" width="6.42578125" bestFit="1" customWidth="1"/>
    <col min="35" max="35" width="4" bestFit="1" customWidth="1"/>
    <col min="36" max="36" width="5" bestFit="1" customWidth="1"/>
    <col min="37" max="37" width="6.42578125" bestFit="1" customWidth="1"/>
  </cols>
  <sheetData>
    <row r="1" spans="1:37" ht="18" customHeight="1" x14ac:dyDescent="0.2">
      <c r="A1" s="1"/>
      <c r="B1" s="2"/>
      <c r="C1" s="6"/>
      <c r="D1" s="6"/>
      <c r="E1" s="6"/>
      <c r="F1" s="6"/>
      <c r="G1" s="6"/>
      <c r="H1" s="6"/>
      <c r="I1" s="6"/>
      <c r="J1" s="6"/>
      <c r="K1" s="6"/>
      <c r="L1" s="6"/>
      <c r="M1" s="6"/>
      <c r="N1" s="6"/>
      <c r="O1" s="6"/>
      <c r="P1" s="6"/>
      <c r="Q1" s="6"/>
      <c r="R1" s="6"/>
      <c r="S1" s="6"/>
      <c r="T1" s="6"/>
      <c r="U1" s="6"/>
      <c r="V1" s="6"/>
      <c r="W1" s="6"/>
      <c r="X1" s="19"/>
    </row>
    <row r="2" spans="1:37" x14ac:dyDescent="0.2">
      <c r="A2" s="32"/>
    </row>
    <row r="3" spans="1:37" x14ac:dyDescent="0.2">
      <c r="A3" s="21" t="s">
        <v>0</v>
      </c>
      <c r="B3" s="7"/>
      <c r="C3" s="7"/>
      <c r="D3" s="5"/>
      <c r="E3" s="5"/>
      <c r="U3" s="3"/>
    </row>
    <row r="4" spans="1:37" x14ac:dyDescent="0.2">
      <c r="A4" s="9">
        <v>2025</v>
      </c>
      <c r="B4" s="7"/>
      <c r="C4" s="7"/>
      <c r="D4" s="5"/>
      <c r="E4" s="5"/>
      <c r="U4" s="3"/>
    </row>
    <row r="5" spans="1:37" x14ac:dyDescent="0.2">
      <c r="A5" s="21" t="s">
        <v>5</v>
      </c>
      <c r="B5" s="7"/>
      <c r="C5" s="7"/>
      <c r="D5" s="5"/>
      <c r="E5" s="5"/>
      <c r="I5" s="4"/>
      <c r="U5" s="3"/>
    </row>
    <row r="6" spans="1:37" x14ac:dyDescent="0.2">
      <c r="A6" s="9">
        <v>7</v>
      </c>
      <c r="B6" s="7"/>
      <c r="C6" s="7"/>
      <c r="D6" s="5"/>
      <c r="E6" s="5"/>
      <c r="I6" s="4"/>
      <c r="U6" s="3"/>
    </row>
    <row r="7" spans="1:37" x14ac:dyDescent="0.2">
      <c r="A7" s="20" t="s">
        <v>2</v>
      </c>
      <c r="B7" s="7"/>
      <c r="C7" s="7"/>
      <c r="D7" s="7"/>
      <c r="E7" s="7"/>
      <c r="L7" t="s">
        <v>8</v>
      </c>
    </row>
    <row r="8" spans="1:37" x14ac:dyDescent="0.2">
      <c r="A8" s="9">
        <v>1</v>
      </c>
      <c r="B8" s="8" t="s">
        <v>3</v>
      </c>
      <c r="C8" s="7"/>
      <c r="D8" s="7"/>
      <c r="E8" s="7"/>
    </row>
    <row r="10" spans="1:37" ht="22.5" customHeight="1" x14ac:dyDescent="0.2">
      <c r="B10" s="63" t="s">
        <v>58</v>
      </c>
      <c r="C10" s="64"/>
      <c r="D10" s="64"/>
      <c r="E10" s="64"/>
      <c r="F10" s="64"/>
      <c r="G10" s="64"/>
      <c r="H10" s="64"/>
      <c r="I10" s="64"/>
      <c r="J10" s="64"/>
      <c r="K10" s="64"/>
      <c r="L10" s="64"/>
      <c r="M10" s="64"/>
      <c r="N10" s="64"/>
      <c r="O10" s="64"/>
      <c r="P10" s="64"/>
      <c r="Q10" s="64"/>
      <c r="R10" s="64"/>
      <c r="S10" s="64"/>
      <c r="T10" s="64"/>
      <c r="U10" s="64"/>
      <c r="V10" s="64"/>
      <c r="W10" s="64"/>
      <c r="X10" s="65"/>
    </row>
    <row r="11" spans="1:37" ht="24" customHeight="1" x14ac:dyDescent="0.2">
      <c r="B11" s="66" t="str">
        <f>year&amp;"-"&amp;year+1&amp;" School Calendar"</f>
        <v>2025-2026 School Calendar</v>
      </c>
      <c r="C11" s="66"/>
      <c r="D11" s="66"/>
      <c r="E11" s="66"/>
      <c r="F11" s="66"/>
      <c r="G11" s="66"/>
      <c r="H11" s="66"/>
      <c r="I11" s="66"/>
      <c r="J11" s="66"/>
      <c r="K11" s="66"/>
      <c r="L11" s="66"/>
      <c r="M11" s="66"/>
      <c r="N11" s="66"/>
      <c r="O11" s="66"/>
      <c r="P11" s="66"/>
      <c r="Q11" s="66"/>
      <c r="R11" s="66"/>
      <c r="S11" s="66"/>
      <c r="T11" s="66"/>
      <c r="U11" s="66"/>
      <c r="V11" s="66"/>
      <c r="W11" s="66"/>
      <c r="X11" s="66"/>
      <c r="AE11" s="34"/>
      <c r="AF11" s="34"/>
      <c r="AG11" s="34"/>
      <c r="AH11" s="34"/>
      <c r="AK11" s="34"/>
    </row>
    <row r="12" spans="1:37" ht="17.25" x14ac:dyDescent="0.3">
      <c r="B12" s="61">
        <f>DATE(year,month,startday)</f>
        <v>45839</v>
      </c>
      <c r="C12" s="62"/>
      <c r="D12" s="62"/>
      <c r="E12" s="62"/>
      <c r="F12" s="62"/>
      <c r="G12" s="62"/>
      <c r="H12" s="62"/>
      <c r="I12" s="14"/>
      <c r="J12" s="61">
        <f>DATE(YEAR(B12+35),MONTH(B12+35),1)</f>
        <v>45870</v>
      </c>
      <c r="K12" s="62"/>
      <c r="L12" s="62"/>
      <c r="M12" s="62"/>
      <c r="N12" s="62"/>
      <c r="O12" s="62"/>
      <c r="P12" s="62"/>
      <c r="Q12" s="14"/>
      <c r="R12" s="61">
        <f>DATE(YEAR(J12+35),MONTH(J12+35),1)</f>
        <v>45901</v>
      </c>
      <c r="S12" s="62"/>
      <c r="T12" s="62"/>
      <c r="U12" s="62"/>
      <c r="V12" s="62"/>
      <c r="W12" s="62"/>
      <c r="X12" s="62"/>
      <c r="AD12" s="34"/>
    </row>
    <row r="13" spans="1:37" ht="13.5" x14ac:dyDescent="0.25">
      <c r="B13" s="17" t="str">
        <f>IF(startday=1,INDEX(weekDayNames,1),INDEX(weekDayNames,2))</f>
        <v>Su</v>
      </c>
      <c r="C13" s="16" t="str">
        <f>IF(startday=1,INDEX(weekDayNames,2),INDEX(weekDayNames,3))</f>
        <v>M</v>
      </c>
      <c r="D13" s="16" t="str">
        <f>IF(startday=1,INDEX(weekDayNames,3),INDEX(weekDayNames,4))</f>
        <v>Tu</v>
      </c>
      <c r="E13" s="16" t="str">
        <f>IF(startday=1,INDEX(weekDayNames,4),INDEX(weekDayNames,5))</f>
        <v>W</v>
      </c>
      <c r="F13" s="16" t="str">
        <f>IF(startday=1,INDEX(weekDayNames,5),INDEX(weekDayNames,6))</f>
        <v>Th</v>
      </c>
      <c r="G13" s="16" t="str">
        <f>IF(startday=1,INDEX(weekDayNames,6),INDEX(weekDayNames,7))</f>
        <v>F</v>
      </c>
      <c r="H13" s="18" t="str">
        <f>IF(startday=1,INDEX(weekDayNames,7),INDEX(weekDayNames,1))</f>
        <v>Sa</v>
      </c>
      <c r="I13" s="10"/>
      <c r="J13" s="17" t="str">
        <f>IF(startday=1,INDEX(weekDayNames,1),INDEX(weekDayNames,2))</f>
        <v>Su</v>
      </c>
      <c r="K13" s="16" t="str">
        <f>IF(startday=1,INDEX(weekDayNames,2),INDEX(weekDayNames,3))</f>
        <v>M</v>
      </c>
      <c r="L13" s="16" t="str">
        <f>IF(startday=1,INDEX(weekDayNames,3),INDEX(weekDayNames,4))</f>
        <v>Tu</v>
      </c>
      <c r="M13" s="16" t="str">
        <f>IF(startday=1,INDEX(weekDayNames,4),INDEX(weekDayNames,5))</f>
        <v>W</v>
      </c>
      <c r="N13" s="16" t="str">
        <f>IF(startday=1,INDEX(weekDayNames,5),INDEX(weekDayNames,6))</f>
        <v>Th</v>
      </c>
      <c r="O13" s="16" t="str">
        <f>IF(startday=1,INDEX(weekDayNames,6),INDEX(weekDayNames,7))</f>
        <v>F</v>
      </c>
      <c r="P13" s="18" t="str">
        <f>IF(startday=1,INDEX(weekDayNames,7),INDEX(weekDayNames,1))</f>
        <v>Sa</v>
      </c>
      <c r="Q13" s="10"/>
      <c r="R13" s="17" t="str">
        <f>IF(startday=1,INDEX(weekDayNames,1),INDEX(weekDayNames,2))</f>
        <v>Su</v>
      </c>
      <c r="S13" s="16" t="str">
        <f>IF(startday=1,INDEX(weekDayNames,2),INDEX(weekDayNames,3))</f>
        <v>M</v>
      </c>
      <c r="T13" s="16" t="str">
        <f>IF(startday=1,INDEX(weekDayNames,3),INDEX(weekDayNames,4))</f>
        <v>Tu</v>
      </c>
      <c r="U13" s="16" t="str">
        <f>IF(startday=1,INDEX(weekDayNames,4),INDEX(weekDayNames,5))</f>
        <v>W</v>
      </c>
      <c r="V13" s="16" t="str">
        <f>IF(startday=1,INDEX(weekDayNames,5),INDEX(weekDayNames,6))</f>
        <v>Th</v>
      </c>
      <c r="W13" s="16" t="str">
        <f>IF(startday=1,INDEX(weekDayNames,6),INDEX(weekDayNames,7))</f>
        <v>F</v>
      </c>
      <c r="X13" s="18" t="str">
        <f>IF(startday=1,INDEX(weekDayNames,7),INDEX(weekDayNames,1))</f>
        <v>Sa</v>
      </c>
      <c r="AD13" s="34"/>
    </row>
    <row r="14" spans="1:37" ht="16.5" x14ac:dyDescent="0.3">
      <c r="B14" s="12" t="str">
        <f t="array" ref="B14:H19">IF(MONTH(B12)&lt;&gt;MONTH(DATE(YEAR(B12),MONTH(B12),1)-WEEKDAY(DATE(YEAR(B12),MONTH(B12),1),startday)+(WeekNo-1)*7+WeekDay),"",DATE(YEAR(B12),MONTH(B12),1)-WEEKDAY(DATE(YEAR(B12),MONTH(B12),1),startday)+(WeekNo-1)*7+WeekDay)</f>
        <v/>
      </c>
      <c r="C14" s="12" t="str">
        <v/>
      </c>
      <c r="D14" s="12">
        <v>45839</v>
      </c>
      <c r="E14" s="12">
        <v>45840</v>
      </c>
      <c r="F14" s="12">
        <v>45841</v>
      </c>
      <c r="G14" s="12">
        <v>45842</v>
      </c>
      <c r="H14" s="12">
        <v>45843</v>
      </c>
      <c r="I14" s="11"/>
      <c r="J14" s="12" t="str">
        <f t="array" ref="J14:P19">IF(MONTH(J12)&lt;&gt;MONTH(DATE(YEAR(J12),MONTH(J12),1)-WEEKDAY(DATE(YEAR(J12),MONTH(J12),1),startday)+(WeekNo-1)*7+WeekDay),"",DATE(YEAR(J12),MONTH(J12),1)-WEEKDAY(DATE(YEAR(J12),MONTH(J12),1),startday)+(WeekNo-1)*7+WeekDay)</f>
        <v/>
      </c>
      <c r="K14" s="13" t="str">
        <v/>
      </c>
      <c r="L14" s="37" t="str">
        <v/>
      </c>
      <c r="M14" s="41" t="str">
        <v/>
      </c>
      <c r="N14" s="12" t="str">
        <v/>
      </c>
      <c r="O14" s="55">
        <v>45870</v>
      </c>
      <c r="P14" s="12">
        <v>45871</v>
      </c>
      <c r="Q14" s="11"/>
      <c r="R14" s="12" t="str">
        <f t="array" ref="R14:X19">IF(MONTH(R12)&lt;&gt;MONTH(DATE(YEAR(R12),MONTH(R12),1)-WEEKDAY(DATE(YEAR(R12),MONTH(R12),1),startday)+(WeekNo-1)*7+WeekDay),"",DATE(YEAR(R12),MONTH(R12),1)-WEEKDAY(DATE(YEAR(R12),MONTH(R12),1),startday)+(WeekNo-1)*7+WeekDay)</f>
        <v/>
      </c>
      <c r="S14" s="54">
        <v>45901</v>
      </c>
      <c r="T14" s="12">
        <v>45902</v>
      </c>
      <c r="U14" s="12">
        <v>45903</v>
      </c>
      <c r="V14" s="12">
        <v>45904</v>
      </c>
      <c r="W14" s="12">
        <v>45905</v>
      </c>
      <c r="X14" s="22">
        <v>45906</v>
      </c>
      <c r="AD14" s="34"/>
    </row>
    <row r="15" spans="1:37" ht="14.25" x14ac:dyDescent="0.3">
      <c r="B15" s="12">
        <v>45844</v>
      </c>
      <c r="C15" s="12">
        <v>45845</v>
      </c>
      <c r="D15" s="12">
        <v>45846</v>
      </c>
      <c r="E15" s="12">
        <v>45847</v>
      </c>
      <c r="F15" s="12">
        <v>45848</v>
      </c>
      <c r="G15" s="12">
        <v>45849</v>
      </c>
      <c r="H15" s="22">
        <v>45850</v>
      </c>
      <c r="I15" s="11"/>
      <c r="J15" s="12">
        <v>45872</v>
      </c>
      <c r="K15" s="12">
        <v>45873</v>
      </c>
      <c r="L15" s="12">
        <v>45874</v>
      </c>
      <c r="M15" s="12">
        <v>45875</v>
      </c>
      <c r="N15" s="12">
        <v>45876</v>
      </c>
      <c r="O15" s="12">
        <v>45877</v>
      </c>
      <c r="P15" s="22">
        <v>45878</v>
      </c>
      <c r="Q15" s="11"/>
      <c r="R15" s="12">
        <v>45907</v>
      </c>
      <c r="S15" s="12">
        <v>45908</v>
      </c>
      <c r="T15" s="12">
        <v>45909</v>
      </c>
      <c r="U15" s="12">
        <v>45910</v>
      </c>
      <c r="V15" s="12">
        <v>45911</v>
      </c>
      <c r="W15" s="12">
        <v>45912</v>
      </c>
      <c r="X15" s="12">
        <v>45913</v>
      </c>
      <c r="AD15" s="34"/>
    </row>
    <row r="16" spans="1:37" ht="14.25" x14ac:dyDescent="0.3">
      <c r="B16" s="12">
        <v>45851</v>
      </c>
      <c r="C16" s="12">
        <v>45852</v>
      </c>
      <c r="D16" s="12">
        <v>45853</v>
      </c>
      <c r="E16" s="12">
        <v>45854</v>
      </c>
      <c r="F16" s="12">
        <v>45855</v>
      </c>
      <c r="G16" s="12">
        <v>45856</v>
      </c>
      <c r="H16" s="12">
        <v>45857</v>
      </c>
      <c r="I16" s="11"/>
      <c r="J16" s="12">
        <v>45879</v>
      </c>
      <c r="K16" s="12">
        <v>45880</v>
      </c>
      <c r="L16" s="12">
        <v>45881</v>
      </c>
      <c r="M16" s="12">
        <v>45882</v>
      </c>
      <c r="N16" s="12">
        <v>45883</v>
      </c>
      <c r="O16" s="12">
        <v>45884</v>
      </c>
      <c r="P16" s="12">
        <v>45885</v>
      </c>
      <c r="Q16" s="11"/>
      <c r="R16" s="12">
        <v>45914</v>
      </c>
      <c r="S16" s="12">
        <v>45915</v>
      </c>
      <c r="T16" s="12">
        <v>45916</v>
      </c>
      <c r="U16" s="12">
        <v>45917</v>
      </c>
      <c r="V16" s="12">
        <v>45918</v>
      </c>
      <c r="W16" s="12">
        <v>45919</v>
      </c>
      <c r="X16" s="22">
        <v>45920</v>
      </c>
      <c r="AD16" s="34"/>
    </row>
    <row r="17" spans="2:37" ht="14.25" x14ac:dyDescent="0.3">
      <c r="B17" s="12">
        <v>45858</v>
      </c>
      <c r="C17" s="12">
        <v>45859</v>
      </c>
      <c r="D17" s="12">
        <v>45860</v>
      </c>
      <c r="E17" s="12">
        <v>45861</v>
      </c>
      <c r="F17" s="12">
        <v>45862</v>
      </c>
      <c r="G17" s="12">
        <v>45863</v>
      </c>
      <c r="H17" s="22">
        <v>45864</v>
      </c>
      <c r="I17" s="11"/>
      <c r="J17" s="12">
        <v>45886</v>
      </c>
      <c r="K17" s="12">
        <v>45887</v>
      </c>
      <c r="L17" s="12">
        <v>45888</v>
      </c>
      <c r="M17" s="12">
        <v>45889</v>
      </c>
      <c r="N17" s="12">
        <v>45890</v>
      </c>
      <c r="O17" s="12">
        <v>45891</v>
      </c>
      <c r="P17" s="22">
        <v>45892</v>
      </c>
      <c r="Q17" s="11"/>
      <c r="R17" s="12">
        <v>45921</v>
      </c>
      <c r="S17" s="12">
        <v>45922</v>
      </c>
      <c r="T17" s="12">
        <v>45923</v>
      </c>
      <c r="U17" s="12">
        <v>45924</v>
      </c>
      <c r="V17" s="12">
        <v>45925</v>
      </c>
      <c r="W17" s="12">
        <v>45926</v>
      </c>
      <c r="X17" s="12">
        <v>45927</v>
      </c>
      <c r="AD17" s="34"/>
    </row>
    <row r="18" spans="2:37" ht="16.5" x14ac:dyDescent="0.3">
      <c r="B18" s="48">
        <v>45865</v>
      </c>
      <c r="C18" s="55">
        <v>45866</v>
      </c>
      <c r="D18" s="55">
        <v>45867</v>
      </c>
      <c r="E18" s="55">
        <v>45868</v>
      </c>
      <c r="F18" s="55">
        <v>45869</v>
      </c>
      <c r="G18" s="47" t="str">
        <v/>
      </c>
      <c r="H18" s="12" t="str">
        <v/>
      </c>
      <c r="I18" s="11"/>
      <c r="J18" s="12">
        <v>45893</v>
      </c>
      <c r="K18" s="12">
        <v>45894</v>
      </c>
      <c r="L18" s="12">
        <v>45895</v>
      </c>
      <c r="M18" s="12">
        <v>45896</v>
      </c>
      <c r="N18" s="12">
        <v>45897</v>
      </c>
      <c r="O18" s="12">
        <v>45898</v>
      </c>
      <c r="P18" s="12">
        <v>45899</v>
      </c>
      <c r="Q18" s="11"/>
      <c r="R18" s="12">
        <v>45928</v>
      </c>
      <c r="S18" s="12">
        <v>45929</v>
      </c>
      <c r="T18" s="12">
        <v>45930</v>
      </c>
      <c r="U18" s="13" t="str">
        <v/>
      </c>
      <c r="V18" s="13" t="str">
        <v/>
      </c>
      <c r="W18" s="13" t="str">
        <v/>
      </c>
      <c r="X18" s="12" t="str">
        <v/>
      </c>
      <c r="AD18" s="34"/>
    </row>
    <row r="19" spans="2:37" ht="16.5" x14ac:dyDescent="0.3">
      <c r="B19" s="12" t="str">
        <v/>
      </c>
      <c r="C19" s="49" t="str">
        <v/>
      </c>
      <c r="D19" s="13" t="str">
        <v/>
      </c>
      <c r="E19" s="13" t="str">
        <v/>
      </c>
      <c r="F19" s="13" t="str">
        <v/>
      </c>
      <c r="G19" s="13" t="str">
        <v/>
      </c>
      <c r="H19" s="12" t="str">
        <v/>
      </c>
      <c r="I19" s="11"/>
      <c r="J19" s="12">
        <v>45900</v>
      </c>
      <c r="K19" s="13" t="str">
        <v/>
      </c>
      <c r="L19" s="13" t="str">
        <v/>
      </c>
      <c r="M19" s="13" t="str">
        <v/>
      </c>
      <c r="N19" s="13" t="str">
        <v/>
      </c>
      <c r="O19" s="13" t="str">
        <v/>
      </c>
      <c r="P19" s="12" t="str">
        <v/>
      </c>
      <c r="Q19" s="11"/>
      <c r="R19" s="12" t="str">
        <v/>
      </c>
      <c r="S19" s="13" t="str">
        <v/>
      </c>
      <c r="T19" s="13" t="str">
        <v/>
      </c>
      <c r="U19" s="13" t="str">
        <v/>
      </c>
      <c r="V19" s="13" t="str">
        <v/>
      </c>
      <c r="W19" s="13" t="str">
        <v/>
      </c>
      <c r="X19" s="12" t="str">
        <v/>
      </c>
      <c r="AD19" s="34"/>
    </row>
    <row r="20" spans="2:37" s="28" customFormat="1" ht="14.25" x14ac:dyDescent="0.3">
      <c r="B20" s="29" t="s">
        <v>9</v>
      </c>
      <c r="C20" s="29"/>
      <c r="D20" s="25"/>
      <c r="E20" s="25"/>
      <c r="F20" s="25"/>
      <c r="G20" s="25"/>
      <c r="H20" s="26">
        <v>0</v>
      </c>
      <c r="I20" s="11"/>
      <c r="J20" s="57" t="s">
        <v>11</v>
      </c>
      <c r="K20" s="57"/>
      <c r="L20" s="57"/>
      <c r="M20" s="57"/>
      <c r="N20" s="29"/>
      <c r="O20" s="25"/>
      <c r="P20" s="26">
        <v>20</v>
      </c>
      <c r="Q20" s="11"/>
      <c r="R20" s="29" t="s">
        <v>12</v>
      </c>
      <c r="S20" s="29"/>
      <c r="T20" s="25"/>
      <c r="U20" s="25"/>
      <c r="V20" s="25"/>
      <c r="W20" s="25"/>
      <c r="X20" s="26">
        <v>21</v>
      </c>
      <c r="AD20" s="34"/>
      <c r="AE20"/>
      <c r="AF20"/>
      <c r="AG20"/>
      <c r="AH20"/>
      <c r="AI20"/>
      <c r="AJ20"/>
      <c r="AK20"/>
    </row>
    <row r="21" spans="2:37" s="28" customFormat="1" ht="14.25" x14ac:dyDescent="0.3">
      <c r="B21" s="29" t="s">
        <v>10</v>
      </c>
      <c r="C21" s="29"/>
      <c r="D21" s="25"/>
      <c r="E21" s="25"/>
      <c r="F21" s="25"/>
      <c r="G21" s="25"/>
      <c r="H21" s="26">
        <v>4</v>
      </c>
      <c r="I21" s="11"/>
      <c r="J21" s="29" t="s">
        <v>10</v>
      </c>
      <c r="K21" s="29"/>
      <c r="L21" s="25"/>
      <c r="M21" s="25"/>
      <c r="N21" s="25"/>
      <c r="O21" s="25"/>
      <c r="P21" s="26">
        <v>1</v>
      </c>
      <c r="Q21" s="11"/>
      <c r="R21" s="29" t="s">
        <v>10</v>
      </c>
      <c r="S21" s="29"/>
      <c r="T21" s="25"/>
      <c r="U21" s="25"/>
      <c r="V21" s="25"/>
      <c r="W21" s="25"/>
      <c r="X21" s="26">
        <v>0</v>
      </c>
      <c r="AD21" s="34"/>
      <c r="AE21"/>
      <c r="AF21"/>
      <c r="AG21"/>
      <c r="AH21"/>
      <c r="AI21"/>
      <c r="AJ21"/>
      <c r="AK21"/>
    </row>
    <row r="22" spans="2:37" ht="9" customHeight="1" x14ac:dyDescent="0.3">
      <c r="B22" s="10"/>
      <c r="C22" s="10"/>
      <c r="D22" s="10"/>
      <c r="E22" s="10"/>
      <c r="F22" s="10"/>
      <c r="G22" s="10"/>
      <c r="H22" s="10"/>
      <c r="I22" s="10"/>
      <c r="J22" s="10"/>
      <c r="K22" s="10"/>
      <c r="L22" s="25"/>
      <c r="M22" s="25"/>
      <c r="N22" s="25"/>
      <c r="O22" s="25"/>
      <c r="P22" s="10"/>
      <c r="Q22" s="10"/>
      <c r="R22" s="10"/>
      <c r="S22" s="10"/>
      <c r="T22" s="10"/>
      <c r="U22" s="10"/>
      <c r="V22" s="10"/>
      <c r="W22" s="10"/>
      <c r="X22" s="10"/>
      <c r="AD22" s="34"/>
    </row>
    <row r="23" spans="2:37" ht="17.25" x14ac:dyDescent="0.3">
      <c r="B23" s="61">
        <f>DATE(YEAR(R12+35),MONTH(R12+35),1)</f>
        <v>45931</v>
      </c>
      <c r="C23" s="62"/>
      <c r="D23" s="62"/>
      <c r="E23" s="62"/>
      <c r="F23" s="62"/>
      <c r="G23" s="62"/>
      <c r="H23" s="62"/>
      <c r="I23" s="14"/>
      <c r="J23" s="61">
        <f>DATE(YEAR(B23+35),MONTH(B23+35),1)</f>
        <v>45962</v>
      </c>
      <c r="K23" s="62"/>
      <c r="L23" s="62"/>
      <c r="M23" s="62"/>
      <c r="N23" s="62"/>
      <c r="O23" s="62"/>
      <c r="P23" s="62"/>
      <c r="Q23" s="14"/>
      <c r="R23" s="61">
        <f>DATE(YEAR(J23+35),MONTH(J23+35),1)</f>
        <v>45992</v>
      </c>
      <c r="S23" s="62"/>
      <c r="T23" s="62"/>
      <c r="U23" s="62"/>
      <c r="V23" s="62"/>
      <c r="W23" s="62"/>
      <c r="X23" s="62"/>
      <c r="AD23" s="34"/>
    </row>
    <row r="24" spans="2:37" ht="13.5" x14ac:dyDescent="0.25">
      <c r="B24" s="17" t="str">
        <f>IF(startday=1,INDEX(weekDayNames,1),INDEX(weekDayNames,2))</f>
        <v>Su</v>
      </c>
      <c r="C24" s="16" t="str">
        <f>IF(startday=1,INDEX(weekDayNames,2),INDEX(weekDayNames,3))</f>
        <v>M</v>
      </c>
      <c r="D24" s="16" t="str">
        <f>IF(startday=1,INDEX(weekDayNames,3),INDEX(weekDayNames,4))</f>
        <v>Tu</v>
      </c>
      <c r="E24" s="16" t="str">
        <f>IF(startday=1,INDEX(weekDayNames,4),INDEX(weekDayNames,5))</f>
        <v>W</v>
      </c>
      <c r="F24" s="16" t="str">
        <f>IF(startday=1,INDEX(weekDayNames,5),INDEX(weekDayNames,6))</f>
        <v>Th</v>
      </c>
      <c r="G24" s="16" t="str">
        <f>IF(startday=1,INDEX(weekDayNames,6),INDEX(weekDayNames,7))</f>
        <v>F</v>
      </c>
      <c r="H24" s="18" t="str">
        <f>IF(startday=1,INDEX(weekDayNames,7),INDEX(weekDayNames,1))</f>
        <v>Sa</v>
      </c>
      <c r="I24" s="10"/>
      <c r="J24" s="17" t="str">
        <f>IF(startday=1,INDEX(weekDayNames,1),INDEX(weekDayNames,2))</f>
        <v>Su</v>
      </c>
      <c r="K24" s="16" t="str">
        <f>IF(startday=1,INDEX(weekDayNames,2),INDEX(weekDayNames,3))</f>
        <v>M</v>
      </c>
      <c r="L24" s="16" t="str">
        <f>IF(startday=1,INDEX(weekDayNames,3),INDEX(weekDayNames,4))</f>
        <v>Tu</v>
      </c>
      <c r="M24" s="16" t="str">
        <f>IF(startday=1,INDEX(weekDayNames,4),INDEX(weekDayNames,5))</f>
        <v>W</v>
      </c>
      <c r="N24" s="16" t="str">
        <f>IF(startday=1,INDEX(weekDayNames,5),INDEX(weekDayNames,6))</f>
        <v>Th</v>
      </c>
      <c r="O24" s="16" t="str">
        <f>IF(startday=1,INDEX(weekDayNames,6),INDEX(weekDayNames,7))</f>
        <v>F</v>
      </c>
      <c r="P24" s="18" t="str">
        <f>IF(startday=1,INDEX(weekDayNames,7),INDEX(weekDayNames,1))</f>
        <v>Sa</v>
      </c>
      <c r="Q24" s="10"/>
      <c r="R24" s="17" t="str">
        <f>IF(startday=1,INDEX(weekDayNames,1),INDEX(weekDayNames,2))</f>
        <v>Su</v>
      </c>
      <c r="S24" s="16" t="str">
        <f>IF(startday=1,INDEX(weekDayNames,2),INDEX(weekDayNames,3))</f>
        <v>M</v>
      </c>
      <c r="T24" s="16" t="str">
        <f>IF(startday=1,INDEX(weekDayNames,3),INDEX(weekDayNames,4))</f>
        <v>Tu</v>
      </c>
      <c r="U24" s="16" t="str">
        <f>IF(startday=1,INDEX(weekDayNames,4),INDEX(weekDayNames,5))</f>
        <v>W</v>
      </c>
      <c r="V24" s="16" t="str">
        <f>IF(startday=1,INDEX(weekDayNames,5),INDEX(weekDayNames,6))</f>
        <v>Th</v>
      </c>
      <c r="W24" s="16" t="str">
        <f>IF(startday=1,INDEX(weekDayNames,6),INDEX(weekDayNames,7))</f>
        <v>F</v>
      </c>
      <c r="X24" s="18" t="str">
        <f>IF(startday=1,INDEX(weekDayNames,7),INDEX(weekDayNames,1))</f>
        <v>Sa</v>
      </c>
    </row>
    <row r="25" spans="2:37" ht="16.5" x14ac:dyDescent="0.3">
      <c r="B25" s="12" t="str">
        <f t="array" ref="B25:H30">IF(MONTH(B23)&lt;&gt;MONTH(DATE(YEAR(B23),MONTH(B23),1)-WEEKDAY(DATE(YEAR(B23),MONTH(B23),1),startday)+(WeekNo-1)*7+WeekDay),"",DATE(YEAR(B23),MONTH(B23),1)-WEEKDAY(DATE(YEAR(B23),MONTH(B23),1),startday)+(WeekNo-1)*7+WeekDay)</f>
        <v/>
      </c>
      <c r="C25" s="13" t="str">
        <v/>
      </c>
      <c r="D25" s="12" t="str">
        <v/>
      </c>
      <c r="E25" s="12">
        <v>45931</v>
      </c>
      <c r="F25" s="12">
        <v>45932</v>
      </c>
      <c r="G25" s="12">
        <v>45933</v>
      </c>
      <c r="H25" s="22">
        <v>45934</v>
      </c>
      <c r="I25" s="11"/>
      <c r="J25" s="12" t="str">
        <f t="array" ref="J25:P30">IF(MONTH(J23)&lt;&gt;MONTH(DATE(YEAR(J23),MONTH(J23),1)-WEEKDAY(DATE(YEAR(J23),MONTH(J23),1),startday)+(WeekNo-1)*7+WeekDay),"",DATE(YEAR(J23),MONTH(J23),1)-WEEKDAY(DATE(YEAR(J23),MONTH(J23),1),startday)+(WeekNo-1)*7+WeekDay)</f>
        <v/>
      </c>
      <c r="K25" s="13" t="str">
        <v/>
      </c>
      <c r="L25" s="13" t="str">
        <v/>
      </c>
      <c r="M25" s="13" t="str">
        <v/>
      </c>
      <c r="N25" s="13" t="str">
        <v/>
      </c>
      <c r="O25" s="12" t="str">
        <v/>
      </c>
      <c r="P25" s="22">
        <v>45962</v>
      </c>
      <c r="Q25" s="11"/>
      <c r="R25" s="12" t="str">
        <f t="array" ref="R25:X30">IF(MONTH(R23)&lt;&gt;MONTH(DATE(YEAR(R23),MONTH(R23),1)-WEEKDAY(DATE(YEAR(R23),MONTH(R23),1),startday)+(WeekNo-1)*7+WeekDay),"",DATE(YEAR(R23),MONTH(R23),1)-WEEKDAY(DATE(YEAR(R23),MONTH(R23),1),startday)+(WeekNo-1)*7+WeekDay)</f>
        <v/>
      </c>
      <c r="S25" s="12">
        <v>45992</v>
      </c>
      <c r="T25" s="12">
        <v>45993</v>
      </c>
      <c r="U25" s="12">
        <v>45994</v>
      </c>
      <c r="V25" s="12">
        <v>45995</v>
      </c>
      <c r="W25" s="12">
        <v>45996</v>
      </c>
      <c r="X25" s="12">
        <v>45997</v>
      </c>
    </row>
    <row r="26" spans="2:37" ht="14.25" x14ac:dyDescent="0.3">
      <c r="B26" s="12">
        <v>45935</v>
      </c>
      <c r="C26" s="12">
        <v>45936</v>
      </c>
      <c r="D26" s="12">
        <v>45937</v>
      </c>
      <c r="E26" s="12">
        <v>45938</v>
      </c>
      <c r="F26" s="12">
        <v>45939</v>
      </c>
      <c r="G26" s="54">
        <v>45940</v>
      </c>
      <c r="H26" s="12">
        <v>45941</v>
      </c>
      <c r="I26" s="11"/>
      <c r="J26" s="12">
        <v>45963</v>
      </c>
      <c r="K26" s="12">
        <v>45964</v>
      </c>
      <c r="L26" s="54">
        <v>45965</v>
      </c>
      <c r="M26" s="12">
        <v>45966</v>
      </c>
      <c r="N26" s="12">
        <v>45967</v>
      </c>
      <c r="O26" s="12">
        <v>45968</v>
      </c>
      <c r="P26" s="12">
        <v>45969</v>
      </c>
      <c r="Q26" s="11"/>
      <c r="R26" s="12">
        <v>45998</v>
      </c>
      <c r="S26" s="12">
        <v>45999</v>
      </c>
      <c r="T26" s="12">
        <v>46000</v>
      </c>
      <c r="U26" s="12">
        <v>46001</v>
      </c>
      <c r="V26" s="12">
        <v>46002</v>
      </c>
      <c r="W26" s="12">
        <v>46003</v>
      </c>
      <c r="X26" s="22">
        <v>46004</v>
      </c>
    </row>
    <row r="27" spans="2:37" ht="14.25" x14ac:dyDescent="0.3">
      <c r="B27" s="12">
        <v>45942</v>
      </c>
      <c r="C27" s="12">
        <v>45943</v>
      </c>
      <c r="D27" s="12">
        <v>45944</v>
      </c>
      <c r="E27" s="12">
        <v>45945</v>
      </c>
      <c r="F27" s="12">
        <v>45946</v>
      </c>
      <c r="G27" s="12">
        <v>45947</v>
      </c>
      <c r="H27" s="22">
        <v>45948</v>
      </c>
      <c r="I27" s="11"/>
      <c r="J27" s="12">
        <v>45970</v>
      </c>
      <c r="K27" s="12">
        <v>45971</v>
      </c>
      <c r="L27" s="12">
        <v>45972</v>
      </c>
      <c r="M27" s="12">
        <v>45973</v>
      </c>
      <c r="N27" s="12">
        <v>45974</v>
      </c>
      <c r="O27" s="12">
        <v>45975</v>
      </c>
      <c r="P27" s="22">
        <v>45976</v>
      </c>
      <c r="Q27" s="11"/>
      <c r="R27" s="12">
        <v>46005</v>
      </c>
      <c r="S27" s="12">
        <v>46006</v>
      </c>
      <c r="T27" s="12">
        <v>46007</v>
      </c>
      <c r="U27" s="12">
        <v>46008</v>
      </c>
      <c r="V27" s="12">
        <v>46009</v>
      </c>
      <c r="W27" s="12">
        <v>46010</v>
      </c>
      <c r="X27" s="12">
        <v>46011</v>
      </c>
    </row>
    <row r="28" spans="2:37" ht="14.25" x14ac:dyDescent="0.3">
      <c r="B28" s="12">
        <v>45949</v>
      </c>
      <c r="C28" s="12">
        <v>45950</v>
      </c>
      <c r="D28" s="12">
        <v>45951</v>
      </c>
      <c r="E28" s="12">
        <v>45952</v>
      </c>
      <c r="F28" s="12">
        <v>45953</v>
      </c>
      <c r="G28" s="12">
        <v>45954</v>
      </c>
      <c r="H28" s="12">
        <v>45955</v>
      </c>
      <c r="I28" s="11"/>
      <c r="J28" s="12">
        <v>45977</v>
      </c>
      <c r="K28" s="12">
        <v>45978</v>
      </c>
      <c r="L28" s="12">
        <v>45979</v>
      </c>
      <c r="M28" s="12">
        <v>45980</v>
      </c>
      <c r="N28" s="12">
        <v>45981</v>
      </c>
      <c r="O28" s="12">
        <v>45982</v>
      </c>
      <c r="P28" s="12">
        <v>45983</v>
      </c>
      <c r="Q28" s="11"/>
      <c r="R28" s="12">
        <v>46012</v>
      </c>
      <c r="S28" s="54">
        <v>46013</v>
      </c>
      <c r="T28" s="54">
        <v>46014</v>
      </c>
      <c r="U28" s="54">
        <v>46015</v>
      </c>
      <c r="V28" s="54">
        <v>46016</v>
      </c>
      <c r="W28" s="54">
        <v>46017</v>
      </c>
      <c r="X28" s="22">
        <v>46018</v>
      </c>
    </row>
    <row r="29" spans="2:37" ht="16.5" x14ac:dyDescent="0.3">
      <c r="B29" s="12">
        <v>45956</v>
      </c>
      <c r="C29" s="12">
        <v>45957</v>
      </c>
      <c r="D29" s="12">
        <v>45958</v>
      </c>
      <c r="E29" s="12">
        <v>45959</v>
      </c>
      <c r="F29" s="12">
        <v>45960</v>
      </c>
      <c r="G29" s="12">
        <v>45961</v>
      </c>
      <c r="H29" s="12" t="str">
        <v/>
      </c>
      <c r="I29" s="11"/>
      <c r="J29" s="12">
        <v>45984</v>
      </c>
      <c r="K29" s="58">
        <v>45985</v>
      </c>
      <c r="L29" s="58">
        <v>45986</v>
      </c>
      <c r="M29" s="54">
        <v>45987</v>
      </c>
      <c r="N29" s="54">
        <v>45988</v>
      </c>
      <c r="O29" s="54">
        <v>45989</v>
      </c>
      <c r="P29" s="22">
        <v>45990</v>
      </c>
      <c r="Q29" s="11"/>
      <c r="R29" s="12">
        <v>46019</v>
      </c>
      <c r="S29" s="54">
        <v>46020</v>
      </c>
      <c r="T29" s="54">
        <v>46021</v>
      </c>
      <c r="U29" s="54">
        <v>46022</v>
      </c>
      <c r="V29" s="37" t="str">
        <v/>
      </c>
      <c r="W29" s="13" t="str">
        <v/>
      </c>
      <c r="X29" s="12" t="str">
        <v/>
      </c>
    </row>
    <row r="30" spans="2:37" ht="16.5" x14ac:dyDescent="0.3">
      <c r="B30" s="12" t="str">
        <v/>
      </c>
      <c r="C30" s="13" t="str">
        <v/>
      </c>
      <c r="D30" s="13" t="str">
        <v/>
      </c>
      <c r="E30" s="13" t="str">
        <v/>
      </c>
      <c r="F30" s="13" t="str">
        <v/>
      </c>
      <c r="G30" s="13" t="str">
        <v/>
      </c>
      <c r="H30" s="12" t="str">
        <v/>
      </c>
      <c r="I30" s="11"/>
      <c r="J30" s="12">
        <v>45991</v>
      </c>
      <c r="K30" s="13" t="str">
        <v/>
      </c>
      <c r="L30" s="13" t="str">
        <v/>
      </c>
      <c r="M30" s="13" t="str">
        <v/>
      </c>
      <c r="N30" s="13" t="str">
        <v/>
      </c>
      <c r="O30" s="23" t="str">
        <v/>
      </c>
      <c r="P30" s="12" t="str">
        <v/>
      </c>
      <c r="Q30" s="11"/>
      <c r="R30" s="12" t="str">
        <v/>
      </c>
      <c r="S30" s="24" t="str">
        <v/>
      </c>
      <c r="T30" s="13" t="str">
        <v/>
      </c>
      <c r="U30" s="13" t="str">
        <v/>
      </c>
      <c r="V30" s="13" t="str">
        <v/>
      </c>
      <c r="W30" s="13" t="str">
        <v/>
      </c>
      <c r="X30" s="12" t="str">
        <v/>
      </c>
    </row>
    <row r="31" spans="2:37" s="28" customFormat="1" ht="14.25" x14ac:dyDescent="0.3">
      <c r="B31" s="29" t="s">
        <v>13</v>
      </c>
      <c r="C31" s="29"/>
      <c r="D31" s="25"/>
      <c r="E31" s="25"/>
      <c r="F31" s="25"/>
      <c r="G31" s="25"/>
      <c r="H31" s="26">
        <v>22</v>
      </c>
      <c r="I31" s="11"/>
      <c r="J31" s="29" t="s">
        <v>14</v>
      </c>
      <c r="K31" s="29"/>
      <c r="L31" s="25"/>
      <c r="M31" s="25"/>
      <c r="N31" s="25"/>
      <c r="O31" s="25"/>
      <c r="P31" s="26">
        <v>16</v>
      </c>
      <c r="Q31" s="11"/>
      <c r="R31" s="29" t="s">
        <v>15</v>
      </c>
      <c r="S31" s="29"/>
      <c r="T31" s="25"/>
      <c r="U31" s="25"/>
      <c r="V31" s="25"/>
      <c r="W31" s="25"/>
      <c r="X31" s="26">
        <v>15</v>
      </c>
      <c r="Y31" s="28">
        <f>+P20+X20+H31+P31+X31</f>
        <v>94</v>
      </c>
    </row>
    <row r="32" spans="2:37" s="28" customFormat="1" ht="14.25" x14ac:dyDescent="0.3">
      <c r="B32" s="29" t="s">
        <v>10</v>
      </c>
      <c r="C32" s="29"/>
      <c r="D32" s="25"/>
      <c r="E32" s="25"/>
      <c r="F32" s="25"/>
      <c r="G32" s="25"/>
      <c r="H32" s="26">
        <v>0</v>
      </c>
      <c r="I32" s="11"/>
      <c r="J32" s="29" t="s">
        <v>10</v>
      </c>
      <c r="K32" s="29"/>
      <c r="L32" s="25"/>
      <c r="M32" s="25"/>
      <c r="N32" s="25"/>
      <c r="O32" s="25"/>
      <c r="P32" s="26">
        <v>0</v>
      </c>
      <c r="Q32" s="11"/>
      <c r="R32" s="29" t="s">
        <v>10</v>
      </c>
      <c r="S32" s="29"/>
      <c r="T32" s="25"/>
      <c r="U32" s="25"/>
      <c r="V32" s="25"/>
      <c r="W32" s="25"/>
      <c r="X32" s="26">
        <v>0</v>
      </c>
    </row>
    <row r="33" spans="2:24" ht="9" customHeight="1" x14ac:dyDescent="0.25">
      <c r="B33" s="10"/>
      <c r="C33" s="10"/>
      <c r="D33" s="10"/>
      <c r="E33" s="10"/>
      <c r="F33" s="10"/>
      <c r="G33" s="10"/>
      <c r="H33" s="10"/>
      <c r="I33" s="10"/>
      <c r="J33" s="10"/>
      <c r="K33" s="10"/>
      <c r="L33" s="10"/>
      <c r="M33" s="10"/>
      <c r="N33" s="10"/>
      <c r="O33" s="10"/>
      <c r="P33" s="10"/>
      <c r="Q33" s="10"/>
      <c r="R33" s="10"/>
      <c r="S33" s="10"/>
      <c r="T33" s="10"/>
      <c r="U33" s="10"/>
      <c r="V33" s="10"/>
      <c r="W33" s="10"/>
      <c r="X33" s="10"/>
    </row>
    <row r="34" spans="2:24" ht="17.25" x14ac:dyDescent="0.3">
      <c r="B34" s="61">
        <f>DATE(YEAR(R23+35),MONTH(R23+35),1)</f>
        <v>46023</v>
      </c>
      <c r="C34" s="62"/>
      <c r="D34" s="62"/>
      <c r="E34" s="62"/>
      <c r="F34" s="62"/>
      <c r="G34" s="62"/>
      <c r="H34" s="62"/>
      <c r="I34" s="15"/>
      <c r="J34" s="61">
        <f>DATE(YEAR(B34+35),MONTH(B34+35),1)</f>
        <v>46054</v>
      </c>
      <c r="K34" s="62"/>
      <c r="L34" s="62"/>
      <c r="M34" s="62"/>
      <c r="N34" s="62"/>
      <c r="O34" s="62"/>
      <c r="P34" s="62"/>
      <c r="Q34" s="15"/>
      <c r="R34" s="61">
        <f>DATE(YEAR(J34+35),MONTH(J34+35),1)</f>
        <v>46082</v>
      </c>
      <c r="S34" s="62"/>
      <c r="T34" s="62"/>
      <c r="U34" s="62"/>
      <c r="V34" s="62"/>
      <c r="W34" s="62"/>
      <c r="X34" s="62"/>
    </row>
    <row r="35" spans="2:24" ht="13.5" x14ac:dyDescent="0.25">
      <c r="B35" s="17" t="str">
        <f>IF(startday=1,INDEX(weekDayNames,1),INDEX(weekDayNames,2))</f>
        <v>Su</v>
      </c>
      <c r="C35" s="16" t="str">
        <f>IF(startday=1,INDEX(weekDayNames,2),INDEX(weekDayNames,3))</f>
        <v>M</v>
      </c>
      <c r="D35" s="16" t="str">
        <f>IF(startday=1,INDEX(weekDayNames,3),INDEX(weekDayNames,4))</f>
        <v>Tu</v>
      </c>
      <c r="E35" s="16" t="str">
        <f>IF(startday=1,INDEX(weekDayNames,4),INDEX(weekDayNames,5))</f>
        <v>W</v>
      </c>
      <c r="F35" s="16" t="str">
        <f>IF(startday=1,INDEX(weekDayNames,5),INDEX(weekDayNames,6))</f>
        <v>Th</v>
      </c>
      <c r="G35" s="16" t="str">
        <f>IF(startday=1,INDEX(weekDayNames,6),INDEX(weekDayNames,7))</f>
        <v>F</v>
      </c>
      <c r="H35" s="18" t="str">
        <f>IF(startday=1,INDEX(weekDayNames,7),INDEX(weekDayNames,1))</f>
        <v>Sa</v>
      </c>
      <c r="I35" s="10"/>
      <c r="J35" s="17" t="str">
        <f>IF(startday=1,INDEX(weekDayNames,1),INDEX(weekDayNames,2))</f>
        <v>Su</v>
      </c>
      <c r="K35" s="16" t="str">
        <f>IF(startday=1,INDEX(weekDayNames,2),INDEX(weekDayNames,3))</f>
        <v>M</v>
      </c>
      <c r="L35" s="16" t="str">
        <f>IF(startday=1,INDEX(weekDayNames,3),INDEX(weekDayNames,4))</f>
        <v>Tu</v>
      </c>
      <c r="M35" s="16" t="str">
        <f>IF(startday=1,INDEX(weekDayNames,4),INDEX(weekDayNames,5))</f>
        <v>W</v>
      </c>
      <c r="N35" s="16" t="str">
        <f>IF(startday=1,INDEX(weekDayNames,5),INDEX(weekDayNames,6))</f>
        <v>Th</v>
      </c>
      <c r="O35" s="16" t="str">
        <f>IF(startday=1,INDEX(weekDayNames,6),INDEX(weekDayNames,7))</f>
        <v>F</v>
      </c>
      <c r="P35" s="18" t="str">
        <f>IF(startday=1,INDEX(weekDayNames,7),INDEX(weekDayNames,1))</f>
        <v>Sa</v>
      </c>
      <c r="Q35" s="10"/>
      <c r="R35" s="17" t="str">
        <f>IF(startday=1,INDEX(weekDayNames,1),INDEX(weekDayNames,2))</f>
        <v>Su</v>
      </c>
      <c r="S35" s="16" t="str">
        <f>IF(startday=1,INDEX(weekDayNames,2),INDEX(weekDayNames,3))</f>
        <v>M</v>
      </c>
      <c r="T35" s="16" t="str">
        <f>IF(startday=1,INDEX(weekDayNames,3),INDEX(weekDayNames,4))</f>
        <v>Tu</v>
      </c>
      <c r="U35" s="16" t="str">
        <f>IF(startday=1,INDEX(weekDayNames,4),INDEX(weekDayNames,5))</f>
        <v>W</v>
      </c>
      <c r="V35" s="16" t="str">
        <f>IF(startday=1,INDEX(weekDayNames,5),INDEX(weekDayNames,6))</f>
        <v>Th</v>
      </c>
      <c r="W35" s="16" t="str">
        <f>IF(startday=1,INDEX(weekDayNames,6),INDEX(weekDayNames,7))</f>
        <v>F</v>
      </c>
      <c r="X35" s="18" t="str">
        <f>IF(startday=1,INDEX(weekDayNames,7),INDEX(weekDayNames,1))</f>
        <v>Sa</v>
      </c>
    </row>
    <row r="36" spans="2:24" ht="16.5" x14ac:dyDescent="0.3">
      <c r="B36" s="12" t="str">
        <f t="array" ref="B36:H41">IF(MONTH(B34)&lt;&gt;MONTH(DATE(YEAR(B34),MONTH(B34),1)-WEEKDAY(DATE(YEAR(B34),MONTH(B34),1),startday)+(WeekNo-1)*7+WeekDay),"",DATE(YEAR(B34),MONTH(B34),1)-WEEKDAY(DATE(YEAR(B34),MONTH(B34),1),startday)+(WeekNo-1)*7+WeekDay)</f>
        <v/>
      </c>
      <c r="C36" s="37" t="str">
        <v/>
      </c>
      <c r="D36" s="37" t="str">
        <v/>
      </c>
      <c r="E36" s="54" t="str">
        <v/>
      </c>
      <c r="F36" s="54">
        <v>46023</v>
      </c>
      <c r="G36" s="54">
        <v>46024</v>
      </c>
      <c r="H36" s="12">
        <v>46025</v>
      </c>
      <c r="I36" s="10"/>
      <c r="J36" s="12">
        <f t="array" ref="J36:P41">IF(MONTH(J34)&lt;&gt;MONTH(DATE(YEAR(J34),MONTH(J34),1)-WEEKDAY(DATE(YEAR(J34),MONTH(J34),1),startday)+(WeekNo-1)*7+WeekDay),"",DATE(YEAR(J34),MONTH(J34),1)-WEEKDAY(DATE(YEAR(J34),MONTH(J34),1),startday)+(WeekNo-1)*7+WeekDay)</f>
        <v>46054</v>
      </c>
      <c r="K36" s="12">
        <v>46055</v>
      </c>
      <c r="L36" s="12">
        <v>46056</v>
      </c>
      <c r="M36" s="12">
        <v>46057</v>
      </c>
      <c r="N36" s="12">
        <v>46058</v>
      </c>
      <c r="O36" s="12">
        <v>46059</v>
      </c>
      <c r="P36" s="12">
        <v>46060</v>
      </c>
      <c r="Q36" s="10"/>
      <c r="R36" s="12">
        <f t="array" ref="R36:X41">IF(MONTH(R34)&lt;&gt;MONTH(DATE(YEAR(R34),MONTH(R34),1)-WEEKDAY(DATE(YEAR(R34),MONTH(R34),1),startday)+(WeekNo-1)*7+WeekDay),"",DATE(YEAR(R34),MONTH(R34),1)-WEEKDAY(DATE(YEAR(R34),MONTH(R34),1),startday)+(WeekNo-1)*7+WeekDay)</f>
        <v>46082</v>
      </c>
      <c r="S36" s="12">
        <v>46083</v>
      </c>
      <c r="T36" s="12">
        <v>46084</v>
      </c>
      <c r="U36" s="12">
        <v>46085</v>
      </c>
      <c r="V36" s="12">
        <v>46086</v>
      </c>
      <c r="W36" s="12">
        <v>46087</v>
      </c>
      <c r="X36" s="12">
        <v>46088</v>
      </c>
    </row>
    <row r="37" spans="2:24" ht="14.25" x14ac:dyDescent="0.3">
      <c r="B37" s="12">
        <v>46026</v>
      </c>
      <c r="C37" s="55">
        <v>46027</v>
      </c>
      <c r="D37" s="12">
        <v>46028</v>
      </c>
      <c r="E37" s="12">
        <v>46029</v>
      </c>
      <c r="F37" s="12">
        <v>46030</v>
      </c>
      <c r="G37" s="12">
        <v>46031</v>
      </c>
      <c r="H37" s="22">
        <v>46032</v>
      </c>
      <c r="I37" s="10"/>
      <c r="J37" s="12">
        <v>46061</v>
      </c>
      <c r="K37" s="12">
        <v>46062</v>
      </c>
      <c r="L37" s="12">
        <v>46063</v>
      </c>
      <c r="M37" s="12">
        <v>46064</v>
      </c>
      <c r="N37" s="12">
        <v>46065</v>
      </c>
      <c r="O37" s="12">
        <v>46066</v>
      </c>
      <c r="P37" s="22">
        <v>46067</v>
      </c>
      <c r="Q37" s="10"/>
      <c r="R37" s="12">
        <v>46089</v>
      </c>
      <c r="S37" s="12">
        <v>46090</v>
      </c>
      <c r="T37" s="12">
        <v>46091</v>
      </c>
      <c r="U37" s="12">
        <v>46092</v>
      </c>
      <c r="V37" s="12">
        <v>46093</v>
      </c>
      <c r="W37" s="12">
        <v>46094</v>
      </c>
      <c r="X37" s="22">
        <v>46095</v>
      </c>
    </row>
    <row r="38" spans="2:24" ht="14.25" x14ac:dyDescent="0.3">
      <c r="B38" s="12">
        <v>46033</v>
      </c>
      <c r="C38" s="12">
        <v>46034</v>
      </c>
      <c r="D38" s="12">
        <v>46035</v>
      </c>
      <c r="E38" s="12">
        <v>46036</v>
      </c>
      <c r="F38" s="12">
        <v>46037</v>
      </c>
      <c r="G38" s="12">
        <v>46038</v>
      </c>
      <c r="H38" s="12">
        <v>46039</v>
      </c>
      <c r="I38" s="10"/>
      <c r="J38" s="12">
        <v>46068</v>
      </c>
      <c r="K38" s="54">
        <v>46069</v>
      </c>
      <c r="L38" s="12">
        <v>46070</v>
      </c>
      <c r="M38" s="12">
        <v>46071</v>
      </c>
      <c r="N38" s="12">
        <v>46072</v>
      </c>
      <c r="O38" s="12">
        <v>46073</v>
      </c>
      <c r="P38" s="12">
        <v>46074</v>
      </c>
      <c r="Q38" s="10"/>
      <c r="R38" s="12">
        <v>46096</v>
      </c>
      <c r="S38" s="12">
        <v>46097</v>
      </c>
      <c r="T38" s="12">
        <v>46098</v>
      </c>
      <c r="U38" s="12">
        <v>46099</v>
      </c>
      <c r="V38" s="12">
        <v>46100</v>
      </c>
      <c r="W38" s="12">
        <v>46101</v>
      </c>
      <c r="X38" s="12">
        <v>46102</v>
      </c>
    </row>
    <row r="39" spans="2:24" ht="14.25" x14ac:dyDescent="0.3">
      <c r="B39" s="12">
        <v>46040</v>
      </c>
      <c r="C39" s="54">
        <v>46041</v>
      </c>
      <c r="D39" s="12">
        <v>46042</v>
      </c>
      <c r="E39" s="12">
        <v>46043</v>
      </c>
      <c r="F39" s="12">
        <v>46044</v>
      </c>
      <c r="G39" s="12">
        <v>46045</v>
      </c>
      <c r="H39" s="22">
        <v>46046</v>
      </c>
      <c r="I39" s="10"/>
      <c r="J39" s="12">
        <v>46075</v>
      </c>
      <c r="K39" s="12">
        <v>46076</v>
      </c>
      <c r="L39" s="12">
        <v>46077</v>
      </c>
      <c r="M39" s="12">
        <v>46078</v>
      </c>
      <c r="N39" s="12">
        <v>46079</v>
      </c>
      <c r="O39" s="12">
        <v>46080</v>
      </c>
      <c r="P39" s="22">
        <v>46081</v>
      </c>
      <c r="Q39" s="10"/>
      <c r="R39" s="12">
        <v>46103</v>
      </c>
      <c r="S39" s="12">
        <v>46104</v>
      </c>
      <c r="T39" s="12">
        <v>46105</v>
      </c>
      <c r="U39" s="12">
        <v>46106</v>
      </c>
      <c r="V39" s="12">
        <v>46107</v>
      </c>
      <c r="W39" s="12">
        <v>46108</v>
      </c>
      <c r="X39" s="22">
        <v>46109</v>
      </c>
    </row>
    <row r="40" spans="2:24" ht="14.25" x14ac:dyDescent="0.3">
      <c r="B40" s="12">
        <v>46047</v>
      </c>
      <c r="C40" s="12">
        <v>46048</v>
      </c>
      <c r="D40" s="12">
        <v>46049</v>
      </c>
      <c r="E40" s="12">
        <v>46050</v>
      </c>
      <c r="F40" s="12">
        <v>46051</v>
      </c>
      <c r="G40" s="12">
        <v>46052</v>
      </c>
      <c r="H40" s="12">
        <v>46053</v>
      </c>
      <c r="I40" s="10"/>
      <c r="J40" s="12" t="str">
        <v/>
      </c>
      <c r="K40" s="12" t="str">
        <v/>
      </c>
      <c r="L40" s="12" t="str">
        <v/>
      </c>
      <c r="M40" s="12" t="str">
        <v/>
      </c>
      <c r="N40" s="12" t="str">
        <v/>
      </c>
      <c r="O40" s="12" t="str">
        <v/>
      </c>
      <c r="P40" s="12" t="str">
        <v/>
      </c>
      <c r="Q40" s="10"/>
      <c r="R40" s="12">
        <v>46110</v>
      </c>
      <c r="S40" s="54">
        <v>46111</v>
      </c>
      <c r="T40" s="54">
        <v>46112</v>
      </c>
      <c r="U40" s="12" t="str">
        <v/>
      </c>
      <c r="V40" s="12" t="str">
        <v/>
      </c>
      <c r="W40" s="12" t="str">
        <v/>
      </c>
      <c r="X40" s="12" t="str">
        <v/>
      </c>
    </row>
    <row r="41" spans="2:24" ht="16.5" x14ac:dyDescent="0.3">
      <c r="B41" s="12" t="str">
        <v/>
      </c>
      <c r="C41" s="13" t="str">
        <v/>
      </c>
      <c r="D41" s="13" t="str">
        <v/>
      </c>
      <c r="E41" s="13" t="str">
        <v/>
      </c>
      <c r="F41" s="13" t="str">
        <v/>
      </c>
      <c r="G41" s="13" t="str">
        <v/>
      </c>
      <c r="H41" s="12" t="str">
        <v/>
      </c>
      <c r="I41" s="10"/>
      <c r="J41" s="12" t="str">
        <v/>
      </c>
      <c r="K41" s="13" t="str">
        <v/>
      </c>
      <c r="L41" s="13" t="str">
        <v/>
      </c>
      <c r="M41" s="13" t="str">
        <v/>
      </c>
      <c r="N41" s="13" t="str">
        <v/>
      </c>
      <c r="O41" s="13" t="str">
        <v/>
      </c>
      <c r="P41" s="12" t="str">
        <v/>
      </c>
      <c r="Q41" s="10"/>
      <c r="R41" s="12" t="str">
        <v/>
      </c>
      <c r="S41" s="12" t="str">
        <v/>
      </c>
      <c r="T41" s="13" t="str">
        <v/>
      </c>
      <c r="U41" s="13" t="str">
        <v/>
      </c>
      <c r="V41" s="13" t="str">
        <v/>
      </c>
      <c r="W41" s="13" t="str">
        <v/>
      </c>
      <c r="X41" s="12" t="str">
        <v/>
      </c>
    </row>
    <row r="42" spans="2:24" s="28" customFormat="1" ht="14.25" x14ac:dyDescent="0.3">
      <c r="B42" s="29" t="s">
        <v>16</v>
      </c>
      <c r="C42" s="29"/>
      <c r="D42" s="25"/>
      <c r="E42" s="25"/>
      <c r="F42" s="25"/>
      <c r="G42" s="25"/>
      <c r="H42" s="26">
        <v>18</v>
      </c>
      <c r="I42" s="11"/>
      <c r="J42" s="29" t="s">
        <v>17</v>
      </c>
      <c r="K42" s="29"/>
      <c r="L42" s="25"/>
      <c r="M42" s="25"/>
      <c r="N42" s="25"/>
      <c r="O42" s="25"/>
      <c r="P42" s="26">
        <v>19</v>
      </c>
      <c r="Q42" s="11"/>
      <c r="R42" s="29" t="s">
        <v>18</v>
      </c>
      <c r="S42" s="29"/>
      <c r="T42" s="25"/>
      <c r="U42" s="25"/>
      <c r="V42" s="25"/>
      <c r="W42" s="25"/>
      <c r="X42" s="26">
        <v>20</v>
      </c>
    </row>
    <row r="43" spans="2:24" s="28" customFormat="1" ht="14.25" x14ac:dyDescent="0.3">
      <c r="B43" s="29" t="s">
        <v>10</v>
      </c>
      <c r="C43" s="29"/>
      <c r="D43" s="25"/>
      <c r="E43" s="25"/>
      <c r="F43" s="25"/>
      <c r="G43" s="25"/>
      <c r="H43" s="26">
        <v>1</v>
      </c>
      <c r="I43" s="11"/>
      <c r="J43" s="29" t="s">
        <v>10</v>
      </c>
      <c r="K43" s="29"/>
      <c r="L43" s="25"/>
      <c r="M43" s="25"/>
      <c r="N43" s="25"/>
      <c r="O43" s="25"/>
      <c r="P43" s="26">
        <v>0</v>
      </c>
      <c r="Q43" s="11"/>
      <c r="R43" s="29" t="s">
        <v>10</v>
      </c>
      <c r="S43" s="29"/>
      <c r="T43" s="25"/>
      <c r="U43" s="25"/>
      <c r="V43" s="25"/>
      <c r="W43" s="25"/>
      <c r="X43" s="26">
        <v>0</v>
      </c>
    </row>
    <row r="44" spans="2:24" ht="9" customHeight="1" x14ac:dyDescent="0.25">
      <c r="B44" s="10"/>
      <c r="C44" s="10"/>
      <c r="D44" s="10"/>
      <c r="E44" s="10"/>
      <c r="F44" s="10"/>
      <c r="G44" s="10"/>
      <c r="H44" s="10"/>
      <c r="I44" s="10"/>
      <c r="J44" s="10"/>
      <c r="K44" s="10"/>
      <c r="L44" s="10"/>
      <c r="M44" s="10"/>
      <c r="N44" s="10"/>
      <c r="O44" s="10"/>
      <c r="P44" s="10"/>
      <c r="Q44" s="10"/>
      <c r="R44" s="10"/>
      <c r="S44" s="10"/>
      <c r="T44" s="10"/>
      <c r="U44" s="10"/>
      <c r="V44" s="10"/>
      <c r="W44" s="10"/>
      <c r="X44" s="10"/>
    </row>
    <row r="45" spans="2:24" ht="17.25" x14ac:dyDescent="0.3">
      <c r="B45" s="61">
        <f>DATE(YEAR(R34+35),MONTH(R34+35),1)</f>
        <v>46113</v>
      </c>
      <c r="C45" s="62"/>
      <c r="D45" s="62"/>
      <c r="E45" s="62"/>
      <c r="F45" s="62"/>
      <c r="G45" s="62"/>
      <c r="H45" s="62"/>
      <c r="I45" s="15"/>
      <c r="J45" s="61">
        <f>DATE(YEAR(B45+35),MONTH(B45+35),1)</f>
        <v>46143</v>
      </c>
      <c r="K45" s="62"/>
      <c r="L45" s="62"/>
      <c r="M45" s="62"/>
      <c r="N45" s="62"/>
      <c r="O45" s="62"/>
      <c r="P45" s="62"/>
      <c r="Q45" s="15"/>
      <c r="R45" s="61">
        <f>DATE(YEAR(J45+35),MONTH(J45+35),1)</f>
        <v>46174</v>
      </c>
      <c r="S45" s="62"/>
      <c r="T45" s="62"/>
      <c r="U45" s="62"/>
      <c r="V45" s="62"/>
      <c r="W45" s="62"/>
      <c r="X45" s="62"/>
    </row>
    <row r="46" spans="2:24" ht="13.5" x14ac:dyDescent="0.25">
      <c r="B46" s="17" t="str">
        <f>IF(startday=1,INDEX(weekDayNames,1),INDEX(weekDayNames,2))</f>
        <v>Su</v>
      </c>
      <c r="C46" s="16" t="str">
        <f>IF(startday=1,INDEX(weekDayNames,2),INDEX(weekDayNames,3))</f>
        <v>M</v>
      </c>
      <c r="D46" s="16" t="str">
        <f>IF(startday=1,INDEX(weekDayNames,3),INDEX(weekDayNames,4))</f>
        <v>Tu</v>
      </c>
      <c r="E46" s="16" t="str">
        <f>IF(startday=1,INDEX(weekDayNames,4),INDEX(weekDayNames,5))</f>
        <v>W</v>
      </c>
      <c r="F46" s="16" t="str">
        <f>IF(startday=1,INDEX(weekDayNames,5),INDEX(weekDayNames,6))</f>
        <v>Th</v>
      </c>
      <c r="G46" s="16" t="str">
        <f>IF(startday=1,INDEX(weekDayNames,6),INDEX(weekDayNames,7))</f>
        <v>F</v>
      </c>
      <c r="H46" s="18" t="str">
        <f>IF(startday=1,INDEX(weekDayNames,7),INDEX(weekDayNames,1))</f>
        <v>Sa</v>
      </c>
      <c r="I46" s="10"/>
      <c r="J46" s="17" t="str">
        <f>IF(startday=1,INDEX(weekDayNames,1),INDEX(weekDayNames,2))</f>
        <v>Su</v>
      </c>
      <c r="K46" s="16" t="str">
        <f>IF(startday=1,INDEX(weekDayNames,2),INDEX(weekDayNames,3))</f>
        <v>M</v>
      </c>
      <c r="L46" s="16" t="str">
        <f>IF(startday=1,INDEX(weekDayNames,3),INDEX(weekDayNames,4))</f>
        <v>Tu</v>
      </c>
      <c r="M46" s="16" t="str">
        <f>IF(startday=1,INDEX(weekDayNames,4),INDEX(weekDayNames,5))</f>
        <v>W</v>
      </c>
      <c r="N46" s="16" t="str">
        <f>IF(startday=1,INDEX(weekDayNames,5),INDEX(weekDayNames,6))</f>
        <v>Th</v>
      </c>
      <c r="O46" s="16" t="str">
        <f>IF(startday=1,INDEX(weekDayNames,6),INDEX(weekDayNames,7))</f>
        <v>F</v>
      </c>
      <c r="P46" s="18" t="str">
        <f>IF(startday=1,INDEX(weekDayNames,7),INDEX(weekDayNames,1))</f>
        <v>Sa</v>
      </c>
      <c r="Q46" s="10"/>
      <c r="R46" s="17" t="str">
        <f>IF(startday=1,INDEX(weekDayNames,1),INDEX(weekDayNames,2))</f>
        <v>Su</v>
      </c>
      <c r="S46" s="16" t="str">
        <f>IF(startday=1,INDEX(weekDayNames,2),INDEX(weekDayNames,3))</f>
        <v>M</v>
      </c>
      <c r="T46" s="16" t="str">
        <f>IF(startday=1,INDEX(weekDayNames,3),INDEX(weekDayNames,4))</f>
        <v>Tu</v>
      </c>
      <c r="U46" s="16" t="str">
        <f>IF(startday=1,INDEX(weekDayNames,4),INDEX(weekDayNames,5))</f>
        <v>W</v>
      </c>
      <c r="V46" s="16" t="str">
        <f>IF(startday=1,INDEX(weekDayNames,5),INDEX(weekDayNames,6))</f>
        <v>Th</v>
      </c>
      <c r="W46" s="16" t="str">
        <f>IF(startday=1,INDEX(weekDayNames,6),INDEX(weekDayNames,7))</f>
        <v>F</v>
      </c>
      <c r="X46" s="18" t="str">
        <f>IF(startday=1,INDEX(weekDayNames,7),INDEX(weekDayNames,1))</f>
        <v>Sa</v>
      </c>
    </row>
    <row r="47" spans="2:24" ht="16.5" x14ac:dyDescent="0.3">
      <c r="B47" s="12" t="str">
        <f t="array" ref="B47:H52">IF(MONTH(B45)&lt;&gt;MONTH(DATE(YEAR(B45),MONTH(B45),1)-WEEKDAY(DATE(YEAR(B45),MONTH(B45),1),startday)+(WeekNo-1)*7+WeekDay),"",DATE(YEAR(B45),MONTH(B45),1)-WEEKDAY(DATE(YEAR(B45),MONTH(B45),1),startday)+(WeekNo-1)*7+WeekDay)</f>
        <v/>
      </c>
      <c r="C47" s="13" t="str">
        <v/>
      </c>
      <c r="D47" s="12" t="str">
        <v/>
      </c>
      <c r="E47" s="54">
        <v>46113</v>
      </c>
      <c r="F47" s="54">
        <v>46114</v>
      </c>
      <c r="G47" s="54">
        <v>46115</v>
      </c>
      <c r="H47" s="22">
        <v>46116</v>
      </c>
      <c r="I47" s="10"/>
      <c r="J47" s="12" t="str">
        <f t="array" ref="J47:P52">IF(MONTH(J45)&lt;&gt;MONTH(DATE(YEAR(J45),MONTH(J45),1)-WEEKDAY(DATE(YEAR(J45),MONTH(J45),1),startday)+(WeekNo-1)*7+WeekDay),"",DATE(YEAR(J45),MONTH(J45),1)-WEEKDAY(DATE(YEAR(J45),MONTH(J45),1),startday)+(WeekNo-1)*7+WeekDay)</f>
        <v/>
      </c>
      <c r="K47" s="13" t="str">
        <v/>
      </c>
      <c r="L47" s="13" t="str">
        <v/>
      </c>
      <c r="M47" s="13" t="str">
        <v/>
      </c>
      <c r="N47" s="12" t="str">
        <v/>
      </c>
      <c r="O47" s="12">
        <v>46143</v>
      </c>
      <c r="P47" s="22">
        <v>46144</v>
      </c>
      <c r="Q47" s="10"/>
      <c r="R47" s="12" t="str">
        <f t="array" ref="R47:X52">IF(MONTH(R45)&lt;&gt;MONTH(DATE(YEAR(R45),MONTH(R45),1)-WEEKDAY(DATE(YEAR(R45),MONTH(R45),1),startday)+(WeekNo-1)*7+WeekDay),"",DATE(YEAR(R45),MONTH(R45),1)-WEEKDAY(DATE(YEAR(R45),MONTH(R45),1),startday)+(WeekNo-1)*7+WeekDay)</f>
        <v/>
      </c>
      <c r="S47" s="12">
        <v>46174</v>
      </c>
      <c r="T47" s="12">
        <v>46175</v>
      </c>
      <c r="U47" s="12">
        <v>46176</v>
      </c>
      <c r="V47" s="12">
        <v>46177</v>
      </c>
      <c r="W47" s="12">
        <v>46178</v>
      </c>
      <c r="X47" s="12">
        <v>46179</v>
      </c>
    </row>
    <row r="48" spans="2:24" ht="14.25" x14ac:dyDescent="0.3">
      <c r="B48" s="12">
        <v>46117</v>
      </c>
      <c r="C48" s="12">
        <v>46118</v>
      </c>
      <c r="D48" s="12">
        <v>46119</v>
      </c>
      <c r="E48" s="12">
        <v>46120</v>
      </c>
      <c r="F48" s="12">
        <v>46121</v>
      </c>
      <c r="G48" s="12">
        <v>46122</v>
      </c>
      <c r="H48" s="12">
        <v>46123</v>
      </c>
      <c r="I48" s="10"/>
      <c r="J48" s="12">
        <v>46145</v>
      </c>
      <c r="K48" s="12">
        <v>46146</v>
      </c>
      <c r="L48" s="12">
        <v>46147</v>
      </c>
      <c r="M48" s="12">
        <v>46148</v>
      </c>
      <c r="N48" s="12">
        <v>46149</v>
      </c>
      <c r="O48" s="12">
        <v>46150</v>
      </c>
      <c r="P48" s="12">
        <v>46151</v>
      </c>
      <c r="Q48" s="10"/>
      <c r="R48" s="12">
        <v>46180</v>
      </c>
      <c r="S48" s="12">
        <v>46181</v>
      </c>
      <c r="T48" s="12">
        <v>46182</v>
      </c>
      <c r="U48" s="12">
        <v>46183</v>
      </c>
      <c r="V48" s="12">
        <v>46184</v>
      </c>
      <c r="W48" s="12">
        <v>46185</v>
      </c>
      <c r="X48" s="22">
        <v>46186</v>
      </c>
    </row>
    <row r="49" spans="2:26" ht="14.25" x14ac:dyDescent="0.3">
      <c r="B49" s="12">
        <v>46124</v>
      </c>
      <c r="C49" s="12">
        <v>46125</v>
      </c>
      <c r="D49" s="12">
        <v>46126</v>
      </c>
      <c r="E49" s="12">
        <v>46127</v>
      </c>
      <c r="F49" s="12">
        <v>46128</v>
      </c>
      <c r="G49" s="12">
        <v>46129</v>
      </c>
      <c r="H49" s="22">
        <v>46130</v>
      </c>
      <c r="I49" s="10"/>
      <c r="J49" s="12">
        <v>46152</v>
      </c>
      <c r="K49" s="12">
        <v>46153</v>
      </c>
      <c r="L49" s="12">
        <v>46154</v>
      </c>
      <c r="M49" s="12">
        <v>46155</v>
      </c>
      <c r="N49" s="12">
        <v>46156</v>
      </c>
      <c r="O49" s="12">
        <v>46157</v>
      </c>
      <c r="P49" s="22">
        <v>46158</v>
      </c>
      <c r="Q49" s="10"/>
      <c r="R49" s="12">
        <v>46187</v>
      </c>
      <c r="S49" s="12">
        <v>46188</v>
      </c>
      <c r="T49" s="12">
        <v>46189</v>
      </c>
      <c r="U49" s="12">
        <v>46190</v>
      </c>
      <c r="V49" s="12">
        <v>46191</v>
      </c>
      <c r="W49" s="12">
        <v>46192</v>
      </c>
      <c r="X49" s="12">
        <v>46193</v>
      </c>
    </row>
    <row r="50" spans="2:26" ht="14.25" x14ac:dyDescent="0.3">
      <c r="B50" s="12">
        <v>46131</v>
      </c>
      <c r="C50" s="12">
        <v>46132</v>
      </c>
      <c r="D50" s="12">
        <v>46133</v>
      </c>
      <c r="E50" s="12">
        <v>46134</v>
      </c>
      <c r="F50" s="12">
        <v>46135</v>
      </c>
      <c r="G50" s="12">
        <v>46136</v>
      </c>
      <c r="H50" s="12">
        <v>46137</v>
      </c>
      <c r="I50" s="10"/>
      <c r="J50" s="12">
        <v>46159</v>
      </c>
      <c r="K50" s="12">
        <v>46160</v>
      </c>
      <c r="L50" s="12">
        <v>46161</v>
      </c>
      <c r="M50" s="12">
        <v>46162</v>
      </c>
      <c r="N50" s="12">
        <v>46163</v>
      </c>
      <c r="O50" s="12">
        <v>46164</v>
      </c>
      <c r="P50" s="12">
        <v>46165</v>
      </c>
      <c r="Q50" s="10"/>
      <c r="R50" s="12">
        <v>46194</v>
      </c>
      <c r="S50" s="12">
        <v>46195</v>
      </c>
      <c r="T50" s="12">
        <v>46196</v>
      </c>
      <c r="U50" s="12">
        <v>46197</v>
      </c>
      <c r="V50" s="12">
        <v>46198</v>
      </c>
      <c r="W50" s="12">
        <v>46199</v>
      </c>
      <c r="X50" s="22">
        <v>46200</v>
      </c>
    </row>
    <row r="51" spans="2:26" ht="17.25" x14ac:dyDescent="0.3">
      <c r="B51" s="12">
        <v>46138</v>
      </c>
      <c r="C51" s="12">
        <v>46139</v>
      </c>
      <c r="D51" s="12">
        <v>46140</v>
      </c>
      <c r="E51" s="12">
        <v>46141</v>
      </c>
      <c r="F51" s="12">
        <v>46142</v>
      </c>
      <c r="G51" s="38" t="str">
        <v/>
      </c>
      <c r="H51" s="12" t="str">
        <v/>
      </c>
      <c r="I51" s="10"/>
      <c r="J51" s="12">
        <v>46166</v>
      </c>
      <c r="K51" s="54">
        <v>46167</v>
      </c>
      <c r="L51" s="12">
        <v>46168</v>
      </c>
      <c r="M51" s="12">
        <v>46169</v>
      </c>
      <c r="N51" s="12">
        <v>46170</v>
      </c>
      <c r="O51" s="55">
        <v>46171</v>
      </c>
      <c r="P51" s="22">
        <v>46172</v>
      </c>
      <c r="Q51" s="10"/>
      <c r="R51" s="12">
        <v>46201</v>
      </c>
      <c r="S51" s="12">
        <v>46202</v>
      </c>
      <c r="T51" s="59">
        <v>46203</v>
      </c>
      <c r="U51" s="39" t="str">
        <v/>
      </c>
      <c r="V51" s="39" t="str">
        <v/>
      </c>
      <c r="W51" s="13" t="str">
        <v/>
      </c>
      <c r="X51" s="12" t="str">
        <v/>
      </c>
    </row>
    <row r="52" spans="2:26" ht="16.5" x14ac:dyDescent="0.3">
      <c r="B52" s="12" t="str">
        <v/>
      </c>
      <c r="C52" s="13" t="str">
        <v/>
      </c>
      <c r="D52" s="13" t="str">
        <v/>
      </c>
      <c r="E52" s="13" t="str">
        <v/>
      </c>
      <c r="F52" s="13" t="str">
        <v/>
      </c>
      <c r="G52" s="13" t="str">
        <v/>
      </c>
      <c r="H52" s="12" t="str">
        <v/>
      </c>
      <c r="I52" s="10"/>
      <c r="J52" s="12">
        <v>46173</v>
      </c>
      <c r="K52" s="12" t="str">
        <v/>
      </c>
      <c r="L52" s="13" t="str">
        <v/>
      </c>
      <c r="M52" s="13" t="str">
        <v/>
      </c>
      <c r="N52" s="13" t="str">
        <v/>
      </c>
      <c r="O52" s="23" t="str">
        <v/>
      </c>
      <c r="P52" s="12" t="str">
        <v/>
      </c>
      <c r="Q52" s="10"/>
      <c r="R52" s="12" t="str">
        <v/>
      </c>
      <c r="S52" s="13" t="str">
        <v/>
      </c>
      <c r="T52" s="13" t="str">
        <v/>
      </c>
      <c r="U52" s="13" t="str">
        <v/>
      </c>
      <c r="V52" s="23" t="str">
        <v/>
      </c>
      <c r="W52" s="13" t="str">
        <v/>
      </c>
      <c r="X52" s="12" t="str">
        <v/>
      </c>
    </row>
    <row r="53" spans="2:26" s="28" customFormat="1" ht="14.25" x14ac:dyDescent="0.3">
      <c r="B53" s="29" t="s">
        <v>19</v>
      </c>
      <c r="C53" s="29"/>
      <c r="D53" s="25"/>
      <c r="E53" s="25"/>
      <c r="F53" s="25"/>
      <c r="G53" s="25"/>
      <c r="H53" s="26">
        <v>19</v>
      </c>
      <c r="I53" s="11"/>
      <c r="J53" s="29" t="s">
        <v>20</v>
      </c>
      <c r="K53" s="29"/>
      <c r="L53" s="25"/>
      <c r="M53" s="25"/>
      <c r="N53" s="25"/>
      <c r="O53" s="25"/>
      <c r="P53" s="26">
        <v>19</v>
      </c>
      <c r="Q53" s="11"/>
      <c r="R53" s="29" t="s">
        <v>21</v>
      </c>
      <c r="S53" s="29"/>
      <c r="T53" s="25"/>
      <c r="U53" s="25"/>
      <c r="V53" s="25"/>
      <c r="W53" s="25"/>
      <c r="X53" s="26">
        <v>0</v>
      </c>
      <c r="Y53" s="28">
        <f>+H42+P42+X42+H53+P53+X53</f>
        <v>95</v>
      </c>
    </row>
    <row r="54" spans="2:26" s="28" customFormat="1" ht="14.25" x14ac:dyDescent="0.3">
      <c r="B54" s="29" t="s">
        <v>10</v>
      </c>
      <c r="C54" s="29"/>
      <c r="D54" s="25"/>
      <c r="E54" s="25"/>
      <c r="F54" s="25"/>
      <c r="G54" s="25"/>
      <c r="H54" s="26">
        <v>0</v>
      </c>
      <c r="I54" s="11"/>
      <c r="J54" s="29" t="s">
        <v>10</v>
      </c>
      <c r="K54" s="29"/>
      <c r="L54" s="25"/>
      <c r="M54" s="25"/>
      <c r="N54" s="25"/>
      <c r="O54" s="25"/>
      <c r="P54" s="26">
        <v>1</v>
      </c>
      <c r="Q54" s="11"/>
      <c r="R54" s="29" t="s">
        <v>10</v>
      </c>
      <c r="S54" s="29"/>
      <c r="T54" s="25"/>
      <c r="U54" s="25"/>
      <c r="V54" s="25"/>
      <c r="W54" s="25"/>
      <c r="X54" s="26">
        <v>0</v>
      </c>
    </row>
    <row r="55" spans="2:26" ht="13.5" x14ac:dyDescent="0.25">
      <c r="B55" s="10"/>
      <c r="C55" s="10"/>
      <c r="D55" s="10"/>
      <c r="E55" s="10"/>
      <c r="F55" s="10"/>
      <c r="G55" s="10"/>
      <c r="H55" s="10"/>
      <c r="I55" s="10"/>
      <c r="J55" s="10"/>
      <c r="K55" s="10"/>
      <c r="L55" s="10"/>
      <c r="M55" s="10"/>
      <c r="N55" s="10"/>
      <c r="O55" s="10"/>
      <c r="P55" s="10"/>
      <c r="Q55" s="10"/>
      <c r="R55" s="10"/>
      <c r="S55" s="10"/>
      <c r="T55" s="10"/>
      <c r="U55" s="10"/>
      <c r="V55" s="10"/>
      <c r="W55" s="10"/>
      <c r="X55" s="10"/>
      <c r="Z55" s="46"/>
    </row>
    <row r="56" spans="2:26" ht="15.75" x14ac:dyDescent="0.25">
      <c r="B56" s="10"/>
      <c r="C56" s="40"/>
      <c r="D56" s="44" t="s">
        <v>32</v>
      </c>
      <c r="E56" s="44"/>
      <c r="F56" s="10"/>
      <c r="G56" s="10"/>
      <c r="H56" s="10"/>
      <c r="I56" s="10"/>
      <c r="J56" s="10"/>
      <c r="K56" s="10"/>
      <c r="L56" s="10"/>
      <c r="M56" s="10"/>
      <c r="N56" s="10"/>
      <c r="O56" s="10"/>
      <c r="P56" s="10" t="s">
        <v>22</v>
      </c>
      <c r="Q56" s="10"/>
      <c r="R56" s="10"/>
      <c r="S56" s="10"/>
      <c r="T56" s="10"/>
      <c r="U56" s="10"/>
      <c r="V56" s="10"/>
      <c r="W56" s="67">
        <f>SUM(H20,P20,X20,H31,P31,X31,H42,P42,X42,H53,P53,X53)</f>
        <v>189</v>
      </c>
      <c r="X56" s="68"/>
    </row>
    <row r="57" spans="2:26" ht="4.7" customHeight="1" x14ac:dyDescent="0.25">
      <c r="C57" s="10"/>
      <c r="D57" s="44"/>
      <c r="E57" s="44"/>
      <c r="F57" s="10"/>
      <c r="G57" s="10"/>
      <c r="H57" s="10"/>
      <c r="I57" s="10"/>
      <c r="J57" s="10"/>
      <c r="K57" s="10"/>
      <c r="L57" s="10"/>
      <c r="M57" s="10"/>
      <c r="N57" s="10"/>
      <c r="O57" s="10"/>
    </row>
    <row r="58" spans="2:26" ht="15.75" x14ac:dyDescent="0.25">
      <c r="B58" s="10"/>
      <c r="C58" s="56"/>
      <c r="D58" s="44" t="s">
        <v>33</v>
      </c>
      <c r="E58" s="44"/>
      <c r="F58" s="10"/>
      <c r="G58" s="10"/>
      <c r="H58" s="10"/>
      <c r="I58" s="10"/>
      <c r="J58" s="10"/>
      <c r="K58" s="10"/>
      <c r="L58" s="10"/>
      <c r="M58" s="10"/>
      <c r="N58" s="10"/>
      <c r="O58" s="10"/>
      <c r="P58" s="10" t="s">
        <v>10</v>
      </c>
      <c r="Q58" s="10"/>
      <c r="R58" s="10"/>
      <c r="S58" s="10"/>
      <c r="T58" s="10"/>
      <c r="U58" s="10"/>
      <c r="V58" s="10"/>
      <c r="X58" s="31">
        <f>SUM(H21,P21,X21,H32,P32,X32,H43,P43,X43,H54,P54,X54)</f>
        <v>7</v>
      </c>
    </row>
    <row r="59" spans="2:26" ht="4.7" customHeight="1" x14ac:dyDescent="0.25">
      <c r="C59" s="10"/>
      <c r="D59" s="44"/>
      <c r="E59" s="44"/>
      <c r="F59" s="10"/>
      <c r="G59" s="10"/>
      <c r="H59" s="10"/>
      <c r="I59" s="10"/>
      <c r="J59" s="10"/>
      <c r="K59" s="10"/>
      <c r="L59" s="10"/>
      <c r="M59" s="10"/>
      <c r="N59" s="10"/>
      <c r="O59" s="10"/>
    </row>
    <row r="60" spans="2:26" ht="15.75" x14ac:dyDescent="0.25">
      <c r="C60" s="43"/>
      <c r="D60" s="44" t="s">
        <v>34</v>
      </c>
      <c r="E60" s="44"/>
      <c r="F60" s="10"/>
      <c r="G60" s="10"/>
      <c r="H60" s="10"/>
      <c r="I60" s="10"/>
      <c r="J60" s="10"/>
      <c r="K60" s="10"/>
      <c r="L60" s="10"/>
      <c r="M60" s="10"/>
      <c r="N60" s="10"/>
      <c r="O60" s="10"/>
      <c r="P60" s="30" t="s">
        <v>23</v>
      </c>
      <c r="Q60" s="27"/>
      <c r="R60" s="27"/>
      <c r="S60" s="27"/>
      <c r="T60" s="27"/>
      <c r="U60" s="27"/>
      <c r="V60" s="27"/>
      <c r="W60" s="69">
        <f>SUM(W56:X58)</f>
        <v>196</v>
      </c>
      <c r="X60" s="69"/>
    </row>
    <row r="61" spans="2:26" ht="4.7" customHeight="1" x14ac:dyDescent="0.25">
      <c r="D61" s="45"/>
      <c r="E61" s="45"/>
      <c r="F61" s="10"/>
      <c r="G61" s="10"/>
      <c r="H61" s="10"/>
      <c r="I61" s="10"/>
      <c r="J61" s="10"/>
      <c r="K61" s="10"/>
      <c r="L61" s="10"/>
      <c r="M61" s="10"/>
      <c r="N61" s="10"/>
      <c r="O61" s="10"/>
      <c r="S61" s="10"/>
      <c r="T61" s="10"/>
      <c r="U61" s="10"/>
      <c r="V61" s="10"/>
      <c r="W61" s="10"/>
    </row>
    <row r="62" spans="2:26" ht="15.75" x14ac:dyDescent="0.25">
      <c r="C62" s="42"/>
      <c r="D62" s="44" t="s">
        <v>35</v>
      </c>
      <c r="E62" s="44"/>
      <c r="F62" s="10"/>
      <c r="G62" s="10"/>
      <c r="H62" s="10"/>
      <c r="I62" s="10"/>
      <c r="J62" s="10"/>
      <c r="K62" s="10"/>
      <c r="L62" s="10"/>
      <c r="M62" s="10"/>
      <c r="N62" s="10"/>
      <c r="O62" s="10"/>
      <c r="P62" s="51" t="s">
        <v>36</v>
      </c>
      <c r="Q62" s="51"/>
      <c r="R62" s="51"/>
      <c r="S62" s="51"/>
      <c r="T62" s="51" t="s">
        <v>60</v>
      </c>
      <c r="U62" s="51"/>
      <c r="V62" s="50"/>
      <c r="W62" s="70">
        <v>8</v>
      </c>
      <c r="X62" s="71"/>
    </row>
    <row r="63" spans="2:26" ht="6.75" customHeight="1" thickBot="1" x14ac:dyDescent="0.3">
      <c r="C63" s="10"/>
      <c r="D63" s="44"/>
      <c r="E63" s="44"/>
      <c r="F63" s="10"/>
      <c r="G63" s="10"/>
      <c r="H63" s="10"/>
      <c r="I63" s="10"/>
      <c r="J63" s="10"/>
      <c r="K63" s="10"/>
      <c r="L63" s="10"/>
      <c r="M63" s="10"/>
      <c r="N63" s="10"/>
      <c r="O63" s="10"/>
    </row>
    <row r="64" spans="2:26" ht="18" customHeight="1" thickTop="1" thickBot="1" x14ac:dyDescent="0.3">
      <c r="C64" s="33"/>
      <c r="D64" s="44" t="s">
        <v>31</v>
      </c>
      <c r="E64" s="44"/>
      <c r="F64" s="10"/>
      <c r="G64" s="10"/>
      <c r="H64" s="10"/>
      <c r="I64" s="10"/>
      <c r="J64" s="10"/>
      <c r="K64" s="10"/>
      <c r="L64" s="10"/>
      <c r="M64" s="10"/>
      <c r="N64" s="10"/>
      <c r="O64" s="10"/>
      <c r="P64" s="52" t="s">
        <v>37</v>
      </c>
      <c r="Q64" s="53"/>
      <c r="R64" s="53"/>
      <c r="S64" s="53"/>
      <c r="T64" s="53"/>
      <c r="U64" s="53"/>
      <c r="V64" s="53"/>
      <c r="W64" s="72">
        <f>+W60*W62</f>
        <v>1568</v>
      </c>
      <c r="X64" s="72"/>
    </row>
    <row r="65" spans="3:23" ht="6.75" customHeight="1" thickTop="1" x14ac:dyDescent="0.25">
      <c r="C65" s="10"/>
      <c r="D65" s="44"/>
      <c r="E65" s="44"/>
      <c r="F65" s="10"/>
      <c r="G65" s="10"/>
      <c r="H65" s="10"/>
      <c r="I65" s="10"/>
      <c r="J65" s="10"/>
      <c r="K65" s="10"/>
      <c r="L65" s="10"/>
      <c r="M65" s="10"/>
      <c r="N65" s="10"/>
      <c r="O65" s="10"/>
      <c r="S65" s="10"/>
      <c r="T65" s="10"/>
      <c r="U65" s="10"/>
      <c r="V65" s="10"/>
      <c r="W65" s="10"/>
    </row>
    <row r="66" spans="3:23" ht="13.5" x14ac:dyDescent="0.25">
      <c r="D66" s="10"/>
      <c r="E66" s="44"/>
      <c r="F66" s="10"/>
      <c r="G66" s="10"/>
      <c r="H66" s="10"/>
      <c r="R66" s="10" t="s">
        <v>6</v>
      </c>
    </row>
    <row r="67" spans="3:23" ht="4.7" customHeight="1" x14ac:dyDescent="0.25">
      <c r="C67" s="10"/>
      <c r="D67" s="44"/>
      <c r="E67" s="10"/>
      <c r="F67" s="10"/>
      <c r="G67" s="10"/>
      <c r="H67" s="10"/>
      <c r="I67" s="10"/>
      <c r="J67" s="10"/>
      <c r="K67" s="10"/>
      <c r="L67" s="10"/>
      <c r="M67" s="10"/>
      <c r="N67" s="10"/>
      <c r="O67" s="10"/>
      <c r="S67" s="10"/>
      <c r="T67" s="10"/>
      <c r="U67" s="10"/>
      <c r="V67" s="10"/>
      <c r="W67" s="10"/>
    </row>
    <row r="69" spans="3:23" x14ac:dyDescent="0.2">
      <c r="C69" s="34"/>
      <c r="F69" s="73"/>
      <c r="G69" s="68"/>
      <c r="I69" s="34"/>
      <c r="L69" s="73"/>
      <c r="M69" s="68"/>
    </row>
    <row r="70" spans="3:23" x14ac:dyDescent="0.2">
      <c r="C70" s="34"/>
      <c r="F70" s="73"/>
      <c r="G70" s="68"/>
      <c r="I70" s="34"/>
      <c r="L70" s="73"/>
      <c r="M70" s="68"/>
    </row>
    <row r="71" spans="3:23" x14ac:dyDescent="0.2">
      <c r="C71" s="34"/>
      <c r="F71" s="73"/>
      <c r="G71" s="68"/>
      <c r="I71" s="34"/>
      <c r="L71" s="73"/>
      <c r="M71" s="68"/>
    </row>
    <row r="72" spans="3:23" x14ac:dyDescent="0.2">
      <c r="C72" s="34"/>
      <c r="F72" s="73"/>
      <c r="G72" s="68"/>
      <c r="I72" s="34"/>
      <c r="L72" s="73"/>
      <c r="M72" s="68"/>
    </row>
    <row r="73" spans="3:23" x14ac:dyDescent="0.2">
      <c r="C73" s="34"/>
      <c r="F73" s="75"/>
      <c r="G73" s="76"/>
      <c r="I73" s="34"/>
      <c r="L73" s="75"/>
      <c r="M73" s="76"/>
    </row>
    <row r="74" spans="3:23" x14ac:dyDescent="0.2">
      <c r="C74" s="35"/>
      <c r="F74" s="73"/>
      <c r="G74" s="68"/>
      <c r="I74" s="36"/>
      <c r="L74" s="77"/>
      <c r="M74" s="68"/>
      <c r="N74" s="74"/>
      <c r="O74" s="68"/>
    </row>
    <row r="75" spans="3:23" x14ac:dyDescent="0.2">
      <c r="C75" s="35"/>
      <c r="F75" s="73"/>
      <c r="G75" s="68"/>
    </row>
    <row r="76" spans="3:23" x14ac:dyDescent="0.2">
      <c r="C76" s="34"/>
      <c r="F76" s="73"/>
      <c r="G76" s="68"/>
    </row>
    <row r="77" spans="3:23" x14ac:dyDescent="0.2">
      <c r="F77" s="73"/>
      <c r="G77" s="68"/>
    </row>
  </sheetData>
  <mergeCells count="34">
    <mergeCell ref="B23:H23"/>
    <mergeCell ref="J23:P23"/>
    <mergeCell ref="R23:X23"/>
    <mergeCell ref="B10:X10"/>
    <mergeCell ref="B11:X11"/>
    <mergeCell ref="B12:H12"/>
    <mergeCell ref="J12:P12"/>
    <mergeCell ref="R12:X12"/>
    <mergeCell ref="B34:H34"/>
    <mergeCell ref="J34:P34"/>
    <mergeCell ref="R34:X34"/>
    <mergeCell ref="B45:H45"/>
    <mergeCell ref="J45:P45"/>
    <mergeCell ref="R45:X45"/>
    <mergeCell ref="W56:X56"/>
    <mergeCell ref="W60:X60"/>
    <mergeCell ref="W62:X62"/>
    <mergeCell ref="W64:X64"/>
    <mergeCell ref="F69:G69"/>
    <mergeCell ref="L69:M69"/>
    <mergeCell ref="N74:O74"/>
    <mergeCell ref="F75:G75"/>
    <mergeCell ref="F70:G70"/>
    <mergeCell ref="L70:M70"/>
    <mergeCell ref="F71:G71"/>
    <mergeCell ref="L71:M71"/>
    <mergeCell ref="F72:G72"/>
    <mergeCell ref="L72:M72"/>
    <mergeCell ref="F76:G76"/>
    <mergeCell ref="F77:G77"/>
    <mergeCell ref="F73:G73"/>
    <mergeCell ref="L73:M73"/>
    <mergeCell ref="F74:G74"/>
    <mergeCell ref="L74:M74"/>
  </mergeCells>
  <conditionalFormatting sqref="B47:C50">
    <cfRule type="cellIs" dxfId="84" priority="97" stopIfTrue="1" operator="equal">
      <formula>""</formula>
    </cfRule>
    <cfRule type="expression" dxfId="83" priority="83" stopIfTrue="1">
      <formula>OR(WEEKDAY(B47,1)=1,WEEKDAY(B47,1)=7)</formula>
    </cfRule>
  </conditionalFormatting>
  <conditionalFormatting sqref="B37:G38">
    <cfRule type="cellIs" dxfId="82" priority="8" stopIfTrue="1" operator="equal">
      <formula>""</formula>
    </cfRule>
  </conditionalFormatting>
  <conditionalFormatting sqref="B37:G40">
    <cfRule type="expression" dxfId="81" priority="7" stopIfTrue="1">
      <formula>OR(WEEKDAY(B37,1)=1,WEEKDAY(B37,1)=7)</formula>
    </cfRule>
  </conditionalFormatting>
  <conditionalFormatting sqref="B40:G40">
    <cfRule type="cellIs" dxfId="80" priority="59" stopIfTrue="1" operator="equal">
      <formula>""</formula>
    </cfRule>
  </conditionalFormatting>
  <conditionalFormatting sqref="B51:G51">
    <cfRule type="expression" dxfId="79" priority="84" stopIfTrue="1">
      <formula>OR(WEEKDAY(B51,1)=1,WEEKDAY(B51,1)=7)</formula>
    </cfRule>
  </conditionalFormatting>
  <conditionalFormatting sqref="B30:H30 B36:D36 R30:X30 R36:W36 J19:P19 J30:P30 J36:O36 P14:P18 J47:M47 H47:H51 J48:J52 J41:P41 P25:P29 P36:P40 B41:H41 P47:P51 R47:R51 H36:H40 H14:H18 B14:B19 R16:R17 R19:X19 B25:B29 H25:H29 X36:X40 B52:H52 K52:P52 R52:X52">
    <cfRule type="expression" dxfId="78" priority="114" stopIfTrue="1">
      <formula>OR(WEEKDAY(B14,1)=1,WEEKDAY(B14,1)=7)</formula>
    </cfRule>
  </conditionalFormatting>
  <conditionalFormatting sqref="B39:J39">
    <cfRule type="cellIs" dxfId="77" priority="26" stopIfTrue="1" operator="equal">
      <formula>""</formula>
    </cfRule>
  </conditionalFormatting>
  <conditionalFormatting sqref="B51:J51">
    <cfRule type="cellIs" dxfId="76" priority="85" stopIfTrue="1" operator="equal">
      <formula>""</formula>
    </cfRule>
  </conditionalFormatting>
  <conditionalFormatting sqref="C25:C28 C29:G29">
    <cfRule type="cellIs" dxfId="75" priority="91" stopIfTrue="1" operator="equal">
      <formula>""</formula>
    </cfRule>
    <cfRule type="expression" dxfId="74" priority="90" stopIfTrue="1">
      <formula>OR(WEEKDAY(C25,1)=1,WEEKDAY(C25,1)=7)</formula>
    </cfRule>
  </conditionalFormatting>
  <conditionalFormatting sqref="C48:C51 D49:E51 D41:D47 D48:G48">
    <cfRule type="cellIs" dxfId="73" priority="50" stopIfTrue="1" operator="equal">
      <formula>""</formula>
    </cfRule>
  </conditionalFormatting>
  <conditionalFormatting sqref="C48:C51 D49:E51">
    <cfRule type="expression" dxfId="72" priority="49" stopIfTrue="1">
      <formula>OR(WEEKDAY(C48,1)=1,WEEKDAY(C48,1)=7)</formula>
    </cfRule>
  </conditionalFormatting>
  <conditionalFormatting sqref="C64">
    <cfRule type="expression" dxfId="71" priority="106" stopIfTrue="1">
      <formula>OR(WEEKDAY(C64,1)=1,WEEKDAY(C64,1)=7)</formula>
    </cfRule>
    <cfRule type="cellIs" dxfId="70" priority="107" stopIfTrue="1" operator="equal">
      <formula>""</formula>
    </cfRule>
  </conditionalFormatting>
  <conditionalFormatting sqref="C18:F18">
    <cfRule type="expression" dxfId="69" priority="13" stopIfTrue="1">
      <formula>OR(WEEKDAY(C18,1)=1,WEEKDAY(C18,1)=7)</formula>
    </cfRule>
  </conditionalFormatting>
  <conditionalFormatting sqref="C14:G17">
    <cfRule type="cellIs" dxfId="68" priority="80" stopIfTrue="1" operator="equal">
      <formula>""</formula>
    </cfRule>
    <cfRule type="expression" dxfId="67" priority="79" stopIfTrue="1">
      <formula>OR(WEEKDAY(C14,1)=1,WEEKDAY(C14,1)=7)</formula>
    </cfRule>
  </conditionalFormatting>
  <conditionalFormatting sqref="C26:G29">
    <cfRule type="expression" dxfId="66" priority="37" stopIfTrue="1">
      <formula>OR(WEEKDAY(C26,1)=1,WEEKDAY(C26,1)=7)</formula>
    </cfRule>
    <cfRule type="cellIs" dxfId="65" priority="38" stopIfTrue="1" operator="equal">
      <formula>""</formula>
    </cfRule>
  </conditionalFormatting>
  <conditionalFormatting sqref="C19:H19">
    <cfRule type="expression" dxfId="64" priority="102" stopIfTrue="1">
      <formula>OR(WEEKDAY(C19,1)=1,WEEKDAY(C19,1)=7)</formula>
    </cfRule>
    <cfRule type="cellIs" dxfId="63" priority="103" stopIfTrue="1" operator="equal">
      <formula>""</formula>
    </cfRule>
  </conditionalFormatting>
  <conditionalFormatting sqref="C18:J18">
    <cfRule type="cellIs" dxfId="62" priority="14" stopIfTrue="1" operator="equal">
      <formula>""</formula>
    </cfRule>
  </conditionalFormatting>
  <conditionalFormatting sqref="D29:D36">
    <cfRule type="cellIs" dxfId="61" priority="111" stopIfTrue="1" operator="equal">
      <formula>""</formula>
    </cfRule>
  </conditionalFormatting>
  <conditionalFormatting sqref="D25:G25">
    <cfRule type="expression" dxfId="60" priority="67" stopIfTrue="1">
      <formula>OR(WEEKDAY(D25,1)=1,WEEKDAY(D25,1)=7)</formula>
    </cfRule>
    <cfRule type="cellIs" dxfId="59" priority="68" stopIfTrue="1" operator="equal">
      <formula>""</formula>
    </cfRule>
  </conditionalFormatting>
  <conditionalFormatting sqref="D47:G48">
    <cfRule type="expression" dxfId="58" priority="2" stopIfTrue="1">
      <formula>OR(WEEKDAY(D47,1)=1,WEEKDAY(D47,1)=7)</formula>
    </cfRule>
  </conditionalFormatting>
  <conditionalFormatting sqref="E36:G36">
    <cfRule type="expression" dxfId="57" priority="27" stopIfTrue="1">
      <formula>OR(WEEKDAY(E36,1)=1,WEEKDAY(E36,1)=7)</formula>
    </cfRule>
    <cfRule type="cellIs" dxfId="56" priority="28" stopIfTrue="1" operator="equal">
      <formula>""</formula>
    </cfRule>
  </conditionalFormatting>
  <conditionalFormatting sqref="E47:G47">
    <cfRule type="cellIs" dxfId="55" priority="1" stopIfTrue="1" operator="equal">
      <formula>""</formula>
    </cfRule>
    <cfRule type="cellIs" dxfId="54" priority="3" stopIfTrue="1" operator="equal">
      <formula>""</formula>
    </cfRule>
  </conditionalFormatting>
  <conditionalFormatting sqref="F49:G50">
    <cfRule type="expression" dxfId="53" priority="19" stopIfTrue="1">
      <formula>OR(WEEKDAY(F49,1)=1,WEEKDAY(F49,1)=7)</formula>
    </cfRule>
    <cfRule type="cellIs" dxfId="52" priority="20" stopIfTrue="1" operator="equal">
      <formula>""</formula>
    </cfRule>
  </conditionalFormatting>
  <conditionalFormatting sqref="H14:H18 P14:P18 B14:B19 R16:R17 J19:P19 R19:X19 B25:B29 H25:H29 P25:P29 B30:H30 J30:P30 R30:X30 B36:D36 J36:O36 R36:W36 H36:H40 P36:P40 X36:X40 B41:H41 J41:P41 J47:M47 H47:H51 P47:P51 R47:R51 J48:J52 B52:H52 K52:P52 R52:X52 R38:R41 X25:X29">
    <cfRule type="cellIs" dxfId="51" priority="115" stopIfTrue="1" operator="equal">
      <formula>""</formula>
    </cfRule>
  </conditionalFormatting>
  <conditionalFormatting sqref="H47:M47">
    <cfRule type="cellIs" dxfId="50" priority="93" stopIfTrue="1" operator="equal">
      <formula>""</formula>
    </cfRule>
  </conditionalFormatting>
  <conditionalFormatting sqref="J37:J40">
    <cfRule type="expression" dxfId="49" priority="88" stopIfTrue="1">
      <formula>OR(WEEKDAY(J37,1)=1,WEEKDAY(J37,1)=7)</formula>
    </cfRule>
    <cfRule type="cellIs" dxfId="48" priority="89" stopIfTrue="1" operator="equal">
      <formula>""</formula>
    </cfRule>
  </conditionalFormatting>
  <conditionalFormatting sqref="J25:N25">
    <cfRule type="cellIs" dxfId="47" priority="110" stopIfTrue="1" operator="equal">
      <formula>""</formula>
    </cfRule>
    <cfRule type="expression" dxfId="46" priority="109" stopIfTrue="1">
      <formula>OR(WEEKDAY(J25,1)=1,WEEKDAY(J25,1)=7)</formula>
    </cfRule>
  </conditionalFormatting>
  <conditionalFormatting sqref="J14:O14">
    <cfRule type="cellIs" dxfId="45" priority="12" stopIfTrue="1" operator="equal">
      <formula>""</formula>
    </cfRule>
    <cfRule type="expression" dxfId="44" priority="11" stopIfTrue="1">
      <formula>OR(WEEKDAY(J14,1)=1,WEEKDAY(J14,1)=7)</formula>
    </cfRule>
  </conditionalFormatting>
  <conditionalFormatting sqref="J15:O18">
    <cfRule type="expression" dxfId="43" priority="73" stopIfTrue="1">
      <formula>OR(WEEKDAY(J15,1)=1,WEEKDAY(J15,1)=7)</formula>
    </cfRule>
    <cfRule type="cellIs" dxfId="42" priority="74" stopIfTrue="1" operator="equal">
      <formula>""</formula>
    </cfRule>
  </conditionalFormatting>
  <conditionalFormatting sqref="J26:O29">
    <cfRule type="expression" dxfId="41" priority="9" stopIfTrue="1">
      <formula>OR(WEEKDAY(J26,1)=1,WEEKDAY(J26,1)=7)</formula>
    </cfRule>
    <cfRule type="cellIs" dxfId="40" priority="10" stopIfTrue="1" operator="equal">
      <formula>""</formula>
    </cfRule>
  </conditionalFormatting>
  <conditionalFormatting sqref="K19 K21:K25 K30:K36 K41:K47">
    <cfRule type="expression" dxfId="39" priority="81" stopIfTrue="1">
      <formula>OR(WEEKDAY(K19,1)=1,WEEKDAY(K19,1)=7)</formula>
    </cfRule>
  </conditionalFormatting>
  <conditionalFormatting sqref="K19 K21:K25 K30:K36 K41:M47">
    <cfRule type="cellIs" dxfId="38" priority="82" stopIfTrue="1" operator="equal">
      <formula>""</formula>
    </cfRule>
  </conditionalFormatting>
  <conditionalFormatting sqref="K37:O39">
    <cfRule type="cellIs" dxfId="37" priority="24" stopIfTrue="1" operator="equal">
      <formula>""</formula>
    </cfRule>
  </conditionalFormatting>
  <conditionalFormatting sqref="K37:O40">
    <cfRule type="expression" dxfId="36" priority="23" stopIfTrue="1">
      <formula>OR(WEEKDAY(K37,1)=1,WEEKDAY(K37,1)=7)</formula>
    </cfRule>
  </conditionalFormatting>
  <conditionalFormatting sqref="K48:O51">
    <cfRule type="expression" dxfId="35" priority="5" stopIfTrue="1">
      <formula>OR(WEEKDAY(K48,1)=1,WEEKDAY(K48,1)=7)</formula>
    </cfRule>
    <cfRule type="cellIs" dxfId="34" priority="6" stopIfTrue="1" operator="equal">
      <formula>""</formula>
    </cfRule>
  </conditionalFormatting>
  <conditionalFormatting sqref="K40:W40">
    <cfRule type="cellIs" dxfId="33" priority="54" stopIfTrue="1" operator="equal">
      <formula>""</formula>
    </cfRule>
  </conditionalFormatting>
  <conditionalFormatting sqref="M19:N19 N20 M21:N25 M30:M36">
    <cfRule type="cellIs" dxfId="32" priority="96" stopIfTrue="1" operator="equal">
      <formula>""</formula>
    </cfRule>
  </conditionalFormatting>
  <conditionalFormatting sqref="N47:O47">
    <cfRule type="expression" dxfId="31" priority="45" stopIfTrue="1">
      <formula>OR(WEEKDAY(N47,1)=1,WEEKDAY(N47,1)=7)</formula>
    </cfRule>
  </conditionalFormatting>
  <conditionalFormatting sqref="N47:R47">
    <cfRule type="cellIs" dxfId="30" priority="46" stopIfTrue="1" operator="equal">
      <formula>""</formula>
    </cfRule>
  </conditionalFormatting>
  <conditionalFormatting sqref="O25">
    <cfRule type="expression" dxfId="29" priority="62" stopIfTrue="1">
      <formula>OR(WEEKDAY(O25,1)=1,WEEKDAY(O25,1)=7)</formula>
    </cfRule>
  </conditionalFormatting>
  <conditionalFormatting sqref="O25:R25">
    <cfRule type="cellIs" dxfId="28" priority="63" stopIfTrue="1" operator="equal">
      <formula>""</formula>
    </cfRule>
  </conditionalFormatting>
  <conditionalFormatting sqref="P15:R15">
    <cfRule type="cellIs" dxfId="27" priority="95" stopIfTrue="1" operator="equal">
      <formula>""</formula>
    </cfRule>
    <cfRule type="expression" dxfId="26" priority="94" stopIfTrue="1">
      <formula>OR(WEEKDAY(P15,1)=1,WEEKDAY(P15,1)=7)</formula>
    </cfRule>
  </conditionalFormatting>
  <conditionalFormatting sqref="P38:R38">
    <cfRule type="expression" dxfId="25" priority="98" stopIfTrue="1">
      <formula>OR(WEEKDAY(P38,1)=1,WEEKDAY(P38,1)=7)</formula>
    </cfRule>
  </conditionalFormatting>
  <conditionalFormatting sqref="P18:X18">
    <cfRule type="expression" dxfId="24" priority="69" stopIfTrue="1">
      <formula>OR(WEEKDAY(P18,1)=1,WEEKDAY(P18,1)=7)</formula>
    </cfRule>
  </conditionalFormatting>
  <conditionalFormatting sqref="R25:R29">
    <cfRule type="expression" dxfId="23" priority="99" stopIfTrue="1">
      <formula>OR(WEEKDAY(R25,1)=1,WEEKDAY(R25,1)=7)</formula>
    </cfRule>
    <cfRule type="cellIs" dxfId="22" priority="100" stopIfTrue="1" operator="equal">
      <formula>""</formula>
    </cfRule>
  </conditionalFormatting>
  <conditionalFormatting sqref="R37">
    <cfRule type="cellIs" dxfId="21" priority="87" stopIfTrue="1" operator="equal">
      <formula>""</formula>
    </cfRule>
  </conditionalFormatting>
  <conditionalFormatting sqref="R37:R41">
    <cfRule type="expression" dxfId="20" priority="86" stopIfTrue="1">
      <formula>OR(WEEKDAY(R37,1)=1,WEEKDAY(R37,1)=7)</formula>
    </cfRule>
  </conditionalFormatting>
  <conditionalFormatting sqref="R14:X14">
    <cfRule type="cellIs" dxfId="19" priority="40" stopIfTrue="1" operator="equal">
      <formula>""</formula>
    </cfRule>
    <cfRule type="expression" dxfId="18" priority="39" stopIfTrue="1">
      <formula>OR(WEEKDAY(R14,1)=1,WEEKDAY(R14,1)=7)</formula>
    </cfRule>
  </conditionalFormatting>
  <conditionalFormatting sqref="R18:X18">
    <cfRule type="cellIs" dxfId="17" priority="70" stopIfTrue="1" operator="equal">
      <formula>""</formula>
    </cfRule>
  </conditionalFormatting>
  <conditionalFormatting sqref="S41">
    <cfRule type="cellIs" dxfId="16" priority="52" stopIfTrue="1" operator="equal">
      <formula>""</formula>
    </cfRule>
  </conditionalFormatting>
  <conditionalFormatting sqref="S40:T40">
    <cfRule type="cellIs" dxfId="15" priority="4" stopIfTrue="1" operator="equal">
      <formula>""</formula>
    </cfRule>
  </conditionalFormatting>
  <conditionalFormatting sqref="S29:U29">
    <cfRule type="cellIs" dxfId="14" priority="30" stopIfTrue="1" operator="equal">
      <formula>""</formula>
    </cfRule>
  </conditionalFormatting>
  <conditionalFormatting sqref="S25:W28">
    <cfRule type="cellIs" dxfId="13" priority="32" stopIfTrue="1" operator="equal">
      <formula>""</formula>
    </cfRule>
  </conditionalFormatting>
  <conditionalFormatting sqref="S37:W39">
    <cfRule type="cellIs" dxfId="12" priority="22" stopIfTrue="1" operator="equal">
      <formula>""</formula>
    </cfRule>
  </conditionalFormatting>
  <conditionalFormatting sqref="S37:W40">
    <cfRule type="expression" dxfId="11" priority="21" stopIfTrue="1">
      <formula>OR(WEEKDAY(S37,1)=1,WEEKDAY(S37,1)=7)</formula>
    </cfRule>
  </conditionalFormatting>
  <conditionalFormatting sqref="S15:X17">
    <cfRule type="expression" dxfId="10" priority="71" stopIfTrue="1">
      <formula>OR(WEEKDAY(S15,1)=1,WEEKDAY(S15,1)=7)</formula>
    </cfRule>
    <cfRule type="cellIs" dxfId="9" priority="72" stopIfTrue="1" operator="equal">
      <formula>""</formula>
    </cfRule>
  </conditionalFormatting>
  <conditionalFormatting sqref="S25:X29">
    <cfRule type="expression" dxfId="8" priority="29" stopIfTrue="1">
      <formula>OR(WEEKDAY(S25,1)=1,WEEKDAY(S25,1)=7)</formula>
    </cfRule>
  </conditionalFormatting>
  <conditionalFormatting sqref="S41:X41">
    <cfRule type="expression" dxfId="7" priority="51" stopIfTrue="1">
      <formula>OR(WEEKDAY(S41,1)=1,WEEKDAY(S41,1)=7)</formula>
    </cfRule>
  </conditionalFormatting>
  <conditionalFormatting sqref="S47:X51">
    <cfRule type="cellIs" dxfId="6" priority="44" stopIfTrue="1" operator="equal">
      <formula>""</formula>
    </cfRule>
    <cfRule type="expression" dxfId="5" priority="43" stopIfTrue="1">
      <formula>OR(WEEKDAY(S47,1)=1,WEEKDAY(S47,1)=7)</formula>
    </cfRule>
  </conditionalFormatting>
  <conditionalFormatting sqref="T41:X41">
    <cfRule type="cellIs" dxfId="4" priority="113" stopIfTrue="1" operator="equal">
      <formula>""</formula>
    </cfRule>
  </conditionalFormatting>
  <conditionalFormatting sqref="V29:V36">
    <cfRule type="cellIs" dxfId="3" priority="108" stopIfTrue="1" operator="equal">
      <formula>""</formula>
    </cfRule>
  </conditionalFormatting>
  <conditionalFormatting sqref="V41:V46">
    <cfRule type="expression" dxfId="2" priority="105" stopIfTrue="1">
      <formula>OR(WEEKDAY(V41,1)=1,WEEKDAY(V41,1)=7)</formula>
    </cfRule>
  </conditionalFormatting>
  <conditionalFormatting sqref="W29">
    <cfRule type="cellIs" dxfId="1" priority="101" stopIfTrue="1" operator="equal">
      <formula>""</formula>
    </cfRule>
  </conditionalFormatting>
  <conditionalFormatting sqref="W36">
    <cfRule type="cellIs" dxfId="0" priority="55" stopIfTrue="1" operator="equal">
      <formula>""</formula>
    </cfRule>
  </conditionalFormatting>
  <printOptions horizontalCentered="1"/>
  <pageMargins left="0.25" right="0.25" top="0.5" bottom="0.5" header="0.5" footer="0.5"/>
  <pageSetup scale="83" orientation="portrait" r:id="rId1"/>
  <headerFooter alignWithMargins="0">
    <oddFooter>&amp;R&amp;8Created using a template from Vertex42.com</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8"/>
  <sheetViews>
    <sheetView workbookViewId="0">
      <selection activeCell="H16" sqref="H16:Y16"/>
    </sheetView>
  </sheetViews>
  <sheetFormatPr defaultRowHeight="12.75" x14ac:dyDescent="0.2"/>
  <cols>
    <col min="1" max="25" width="4.7109375" customWidth="1"/>
  </cols>
  <sheetData>
    <row r="1" spans="1:25" ht="19.5" thickBot="1" x14ac:dyDescent="0.25">
      <c r="A1" s="78" t="s">
        <v>38</v>
      </c>
      <c r="B1" s="79"/>
      <c r="C1" s="79"/>
      <c r="D1" s="79"/>
      <c r="E1" s="79"/>
      <c r="F1" s="79"/>
      <c r="G1" s="79"/>
      <c r="H1" s="79"/>
      <c r="I1" s="79"/>
      <c r="J1" s="79"/>
      <c r="K1" s="79"/>
      <c r="L1" s="79"/>
      <c r="M1" s="79"/>
      <c r="N1" s="79"/>
      <c r="O1" s="79"/>
      <c r="P1" s="79"/>
      <c r="Q1" s="79"/>
      <c r="R1" s="79"/>
      <c r="S1" s="79"/>
      <c r="T1" s="79"/>
      <c r="U1" s="79"/>
      <c r="V1" s="79"/>
      <c r="W1" s="79"/>
      <c r="X1" s="79"/>
      <c r="Y1" s="80"/>
    </row>
    <row r="2" spans="1:25" ht="15.75" thickBot="1" x14ac:dyDescent="0.25">
      <c r="A2" s="81" t="s">
        <v>39</v>
      </c>
      <c r="B2" s="82"/>
      <c r="C2" s="82"/>
      <c r="D2" s="82"/>
      <c r="E2" s="82"/>
      <c r="F2" s="82"/>
      <c r="G2" s="83"/>
      <c r="H2" s="81" t="s">
        <v>40</v>
      </c>
      <c r="I2" s="82"/>
      <c r="J2" s="82"/>
      <c r="K2" s="82"/>
      <c r="L2" s="82"/>
      <c r="M2" s="82"/>
      <c r="N2" s="82"/>
      <c r="O2" s="82"/>
      <c r="P2" s="82"/>
      <c r="Q2" s="82"/>
      <c r="R2" s="82"/>
      <c r="S2" s="82"/>
      <c r="T2" s="82"/>
      <c r="U2" s="82"/>
      <c r="V2" s="82"/>
      <c r="W2" s="82"/>
      <c r="X2" s="82"/>
      <c r="Y2" s="83"/>
    </row>
    <row r="3" spans="1:25" ht="15" x14ac:dyDescent="0.2">
      <c r="A3" s="84"/>
      <c r="B3" s="85"/>
      <c r="C3" s="85"/>
      <c r="D3" s="85"/>
      <c r="E3" s="85"/>
      <c r="F3" s="85"/>
      <c r="G3" s="86"/>
      <c r="H3" s="84"/>
      <c r="I3" s="85"/>
      <c r="J3" s="85"/>
      <c r="K3" s="85"/>
      <c r="L3" s="85"/>
      <c r="M3" s="85"/>
      <c r="N3" s="85"/>
      <c r="O3" s="85"/>
      <c r="P3" s="85"/>
      <c r="Q3" s="85"/>
      <c r="R3" s="85"/>
      <c r="S3" s="85"/>
      <c r="T3" s="85"/>
      <c r="U3" s="85"/>
      <c r="V3" s="85"/>
      <c r="W3" s="85"/>
      <c r="X3" s="85"/>
      <c r="Y3" s="86"/>
    </row>
    <row r="4" spans="1:25" ht="15" x14ac:dyDescent="0.2">
      <c r="A4" s="87"/>
      <c r="B4" s="88"/>
      <c r="C4" s="88"/>
      <c r="D4" s="88"/>
      <c r="E4" s="88"/>
      <c r="F4" s="88"/>
      <c r="G4" s="89"/>
      <c r="H4" s="87"/>
      <c r="I4" s="88"/>
      <c r="J4" s="88"/>
      <c r="K4" s="88"/>
      <c r="L4" s="88"/>
      <c r="M4" s="88"/>
      <c r="N4" s="88"/>
      <c r="O4" s="88"/>
      <c r="P4" s="88"/>
      <c r="Q4" s="88"/>
      <c r="R4" s="88"/>
      <c r="S4" s="88"/>
      <c r="T4" s="88"/>
      <c r="U4" s="88"/>
      <c r="V4" s="88"/>
      <c r="W4" s="88"/>
      <c r="X4" s="88"/>
      <c r="Y4" s="89"/>
    </row>
    <row r="5" spans="1:25" ht="15" x14ac:dyDescent="0.2">
      <c r="A5" s="87"/>
      <c r="B5" s="88"/>
      <c r="C5" s="88"/>
      <c r="D5" s="88"/>
      <c r="E5" s="88"/>
      <c r="F5" s="88"/>
      <c r="G5" s="89"/>
      <c r="H5" s="87"/>
      <c r="I5" s="88"/>
      <c r="J5" s="88"/>
      <c r="K5" s="88"/>
      <c r="L5" s="88"/>
      <c r="M5" s="88"/>
      <c r="N5" s="88"/>
      <c r="O5" s="88"/>
      <c r="P5" s="88"/>
      <c r="Q5" s="88"/>
      <c r="R5" s="88"/>
      <c r="S5" s="88"/>
      <c r="T5" s="88"/>
      <c r="U5" s="88"/>
      <c r="V5" s="88"/>
      <c r="W5" s="88"/>
      <c r="X5" s="88"/>
      <c r="Y5" s="89"/>
    </row>
    <row r="6" spans="1:25" ht="15" x14ac:dyDescent="0.2">
      <c r="A6" s="87"/>
      <c r="B6" s="88"/>
      <c r="C6" s="88"/>
      <c r="D6" s="88"/>
      <c r="E6" s="88"/>
      <c r="F6" s="88"/>
      <c r="G6" s="89"/>
      <c r="H6" s="87"/>
      <c r="I6" s="88"/>
      <c r="J6" s="88"/>
      <c r="K6" s="88"/>
      <c r="L6" s="88"/>
      <c r="M6" s="88"/>
      <c r="N6" s="88"/>
      <c r="O6" s="88"/>
      <c r="P6" s="88"/>
      <c r="Q6" s="88"/>
      <c r="R6" s="88"/>
      <c r="S6" s="88"/>
      <c r="T6" s="88"/>
      <c r="U6" s="88"/>
      <c r="V6" s="88"/>
      <c r="W6" s="88"/>
      <c r="X6" s="88"/>
      <c r="Y6" s="89"/>
    </row>
    <row r="7" spans="1:25" ht="15" x14ac:dyDescent="0.2">
      <c r="A7" s="87"/>
      <c r="B7" s="88"/>
      <c r="C7" s="88"/>
      <c r="D7" s="88"/>
      <c r="E7" s="88"/>
      <c r="F7" s="88"/>
      <c r="G7" s="89"/>
      <c r="H7" s="87"/>
      <c r="I7" s="88"/>
      <c r="J7" s="88"/>
      <c r="K7" s="88"/>
      <c r="L7" s="88"/>
      <c r="M7" s="88"/>
      <c r="N7" s="88"/>
      <c r="O7" s="88"/>
      <c r="P7" s="88"/>
      <c r="Q7" s="88"/>
      <c r="R7" s="88"/>
      <c r="S7" s="88"/>
      <c r="T7" s="88"/>
      <c r="U7" s="88"/>
      <c r="V7" s="88"/>
      <c r="W7" s="88"/>
      <c r="X7" s="88"/>
      <c r="Y7" s="89"/>
    </row>
    <row r="8" spans="1:25" ht="15" x14ac:dyDescent="0.2">
      <c r="A8" s="87"/>
      <c r="B8" s="88"/>
      <c r="C8" s="88"/>
      <c r="D8" s="88"/>
      <c r="E8" s="88"/>
      <c r="F8" s="88"/>
      <c r="G8" s="89"/>
      <c r="H8" s="87"/>
      <c r="I8" s="88"/>
      <c r="J8" s="88"/>
      <c r="K8" s="88"/>
      <c r="L8" s="88"/>
      <c r="M8" s="88"/>
      <c r="N8" s="88"/>
      <c r="O8" s="88"/>
      <c r="P8" s="88"/>
      <c r="Q8" s="88"/>
      <c r="R8" s="88"/>
      <c r="S8" s="88"/>
      <c r="T8" s="88"/>
      <c r="U8" s="88"/>
      <c r="V8" s="88"/>
      <c r="W8" s="88"/>
      <c r="X8" s="88"/>
      <c r="Y8" s="89"/>
    </row>
    <row r="9" spans="1:25" ht="15" x14ac:dyDescent="0.2">
      <c r="A9" s="87"/>
      <c r="B9" s="88"/>
      <c r="C9" s="88"/>
      <c r="D9" s="88"/>
      <c r="E9" s="88"/>
      <c r="F9" s="88"/>
      <c r="G9" s="89"/>
      <c r="H9" s="87"/>
      <c r="I9" s="88"/>
      <c r="J9" s="88"/>
      <c r="K9" s="88"/>
      <c r="L9" s="88"/>
      <c r="M9" s="88"/>
      <c r="N9" s="88"/>
      <c r="O9" s="88"/>
      <c r="P9" s="88"/>
      <c r="Q9" s="88"/>
      <c r="R9" s="88"/>
      <c r="S9" s="88"/>
      <c r="T9" s="88"/>
      <c r="U9" s="88"/>
      <c r="V9" s="88"/>
      <c r="W9" s="88"/>
      <c r="X9" s="88"/>
      <c r="Y9" s="89"/>
    </row>
    <row r="10" spans="1:25" ht="15" x14ac:dyDescent="0.2">
      <c r="A10" s="87"/>
      <c r="B10" s="88"/>
      <c r="C10" s="88"/>
      <c r="D10" s="88"/>
      <c r="E10" s="88"/>
      <c r="F10" s="88"/>
      <c r="G10" s="89"/>
      <c r="H10" s="87"/>
      <c r="I10" s="88"/>
      <c r="J10" s="88"/>
      <c r="K10" s="88"/>
      <c r="L10" s="88"/>
      <c r="M10" s="88"/>
      <c r="N10" s="88"/>
      <c r="O10" s="88"/>
      <c r="P10" s="88"/>
      <c r="Q10" s="88"/>
      <c r="R10" s="88"/>
      <c r="S10" s="88"/>
      <c r="T10" s="88"/>
      <c r="U10" s="88"/>
      <c r="V10" s="88"/>
      <c r="W10" s="88"/>
      <c r="X10" s="88"/>
      <c r="Y10" s="89"/>
    </row>
    <row r="11" spans="1:25" ht="15" x14ac:dyDescent="0.2">
      <c r="A11" s="87"/>
      <c r="B11" s="88"/>
      <c r="C11" s="88"/>
      <c r="D11" s="88"/>
      <c r="E11" s="88"/>
      <c r="F11" s="88"/>
      <c r="G11" s="89"/>
      <c r="H11" s="87"/>
      <c r="I11" s="88"/>
      <c r="J11" s="88"/>
      <c r="K11" s="88"/>
      <c r="L11" s="88"/>
      <c r="M11" s="88"/>
      <c r="N11" s="88"/>
      <c r="O11" s="88"/>
      <c r="P11" s="88"/>
      <c r="Q11" s="88"/>
      <c r="R11" s="88"/>
      <c r="S11" s="88"/>
      <c r="T11" s="88"/>
      <c r="U11" s="88"/>
      <c r="V11" s="88"/>
      <c r="W11" s="88"/>
      <c r="X11" s="88"/>
      <c r="Y11" s="89"/>
    </row>
    <row r="12" spans="1:25" ht="15" x14ac:dyDescent="0.2">
      <c r="A12" s="87"/>
      <c r="B12" s="88"/>
      <c r="C12" s="88"/>
      <c r="D12" s="88"/>
      <c r="E12" s="88"/>
      <c r="F12" s="88"/>
      <c r="G12" s="89"/>
      <c r="H12" s="87"/>
      <c r="I12" s="88"/>
      <c r="J12" s="88"/>
      <c r="K12" s="88"/>
      <c r="L12" s="88"/>
      <c r="M12" s="88"/>
      <c r="N12" s="88"/>
      <c r="O12" s="88"/>
      <c r="P12" s="88"/>
      <c r="Q12" s="88"/>
      <c r="R12" s="88"/>
      <c r="S12" s="88"/>
      <c r="T12" s="88"/>
      <c r="U12" s="88"/>
      <c r="V12" s="88"/>
      <c r="W12" s="88"/>
      <c r="X12" s="88"/>
      <c r="Y12" s="89"/>
    </row>
    <row r="13" spans="1:25" ht="15" x14ac:dyDescent="0.2">
      <c r="A13" s="87"/>
      <c r="B13" s="88"/>
      <c r="C13" s="88"/>
      <c r="D13" s="88"/>
      <c r="E13" s="88"/>
      <c r="F13" s="88"/>
      <c r="G13" s="89"/>
      <c r="H13" s="87"/>
      <c r="I13" s="88"/>
      <c r="J13" s="88"/>
      <c r="K13" s="88"/>
      <c r="L13" s="88"/>
      <c r="M13" s="88"/>
      <c r="N13" s="88"/>
      <c r="O13" s="88"/>
      <c r="P13" s="88"/>
      <c r="Q13" s="88"/>
      <c r="R13" s="88"/>
      <c r="S13" s="88"/>
      <c r="T13" s="88"/>
      <c r="U13" s="88"/>
      <c r="V13" s="88"/>
      <c r="W13" s="88"/>
      <c r="X13" s="88"/>
      <c r="Y13" s="89"/>
    </row>
    <row r="14" spans="1:25" ht="15" x14ac:dyDescent="0.2">
      <c r="A14" s="87"/>
      <c r="B14" s="88"/>
      <c r="C14" s="88"/>
      <c r="D14" s="88"/>
      <c r="E14" s="88"/>
      <c r="F14" s="88"/>
      <c r="G14" s="89"/>
      <c r="H14" s="87"/>
      <c r="I14" s="88"/>
      <c r="J14" s="88"/>
      <c r="K14" s="88"/>
      <c r="L14" s="88"/>
      <c r="M14" s="88"/>
      <c r="N14" s="88"/>
      <c r="O14" s="88"/>
      <c r="P14" s="88"/>
      <c r="Q14" s="88"/>
      <c r="R14" s="88"/>
      <c r="S14" s="88"/>
      <c r="T14" s="88"/>
      <c r="U14" s="88"/>
      <c r="V14" s="88"/>
      <c r="W14" s="88"/>
      <c r="X14" s="88"/>
      <c r="Y14" s="89"/>
    </row>
    <row r="15" spans="1:25" ht="15" x14ac:dyDescent="0.2">
      <c r="A15" s="87"/>
      <c r="B15" s="88"/>
      <c r="C15" s="88"/>
      <c r="D15" s="88"/>
      <c r="E15" s="88"/>
      <c r="F15" s="88"/>
      <c r="G15" s="89"/>
      <c r="H15" s="87"/>
      <c r="I15" s="88"/>
      <c r="J15" s="88"/>
      <c r="K15" s="88"/>
      <c r="L15" s="88"/>
      <c r="M15" s="88"/>
      <c r="N15" s="88"/>
      <c r="O15" s="88"/>
      <c r="P15" s="88"/>
      <c r="Q15" s="88"/>
      <c r="R15" s="88"/>
      <c r="S15" s="88"/>
      <c r="T15" s="88"/>
      <c r="U15" s="88"/>
      <c r="V15" s="88"/>
      <c r="W15" s="88"/>
      <c r="X15" s="88"/>
      <c r="Y15" s="89"/>
    </row>
    <row r="16" spans="1:25" ht="15" x14ac:dyDescent="0.2">
      <c r="A16" s="87"/>
      <c r="B16" s="88"/>
      <c r="C16" s="88"/>
      <c r="D16" s="88"/>
      <c r="E16" s="88"/>
      <c r="F16" s="88"/>
      <c r="G16" s="89"/>
      <c r="H16" s="87"/>
      <c r="I16" s="88"/>
      <c r="J16" s="88"/>
      <c r="K16" s="88"/>
      <c r="L16" s="88"/>
      <c r="M16" s="88"/>
      <c r="N16" s="88"/>
      <c r="O16" s="88"/>
      <c r="P16" s="88"/>
      <c r="Q16" s="88"/>
      <c r="R16" s="88"/>
      <c r="S16" s="88"/>
      <c r="T16" s="88"/>
      <c r="U16" s="88"/>
      <c r="V16" s="88"/>
      <c r="W16" s="88"/>
      <c r="X16" s="88"/>
      <c r="Y16" s="89"/>
    </row>
    <row r="17" spans="1:25" ht="15" x14ac:dyDescent="0.2">
      <c r="A17" s="87"/>
      <c r="B17" s="88"/>
      <c r="C17" s="88"/>
      <c r="D17" s="88"/>
      <c r="E17" s="88"/>
      <c r="F17" s="88"/>
      <c r="G17" s="89"/>
      <c r="H17" s="87"/>
      <c r="I17" s="88"/>
      <c r="J17" s="88"/>
      <c r="K17" s="88"/>
      <c r="L17" s="88"/>
      <c r="M17" s="88"/>
      <c r="N17" s="88"/>
      <c r="O17" s="88"/>
      <c r="P17" s="88"/>
      <c r="Q17" s="88"/>
      <c r="R17" s="88"/>
      <c r="S17" s="88"/>
      <c r="T17" s="88"/>
      <c r="U17" s="88"/>
      <c r="V17" s="88"/>
      <c r="W17" s="88"/>
      <c r="X17" s="88"/>
      <c r="Y17" s="89"/>
    </row>
    <row r="18" spans="1:25" ht="15.75" thickBot="1" x14ac:dyDescent="0.25">
      <c r="A18" s="90"/>
      <c r="B18" s="91"/>
      <c r="C18" s="91"/>
      <c r="D18" s="91"/>
      <c r="E18" s="91"/>
      <c r="F18" s="91"/>
      <c r="G18" s="92"/>
      <c r="H18" s="90"/>
      <c r="I18" s="91"/>
      <c r="J18" s="91"/>
      <c r="K18" s="91"/>
      <c r="L18" s="91"/>
      <c r="M18" s="91"/>
      <c r="N18" s="91"/>
      <c r="O18" s="91"/>
      <c r="P18" s="91"/>
      <c r="Q18" s="91"/>
      <c r="R18" s="91"/>
      <c r="S18" s="91"/>
      <c r="T18" s="91"/>
      <c r="U18" s="91"/>
      <c r="V18" s="91"/>
      <c r="W18" s="91"/>
      <c r="X18" s="91"/>
      <c r="Y18" s="92"/>
    </row>
  </sheetData>
  <mergeCells count="35">
    <mergeCell ref="A13:G13"/>
    <mergeCell ref="H13:Y13"/>
    <mergeCell ref="A17:G17"/>
    <mergeCell ref="H17:Y17"/>
    <mergeCell ref="A18:G18"/>
    <mergeCell ref="H18:Y18"/>
    <mergeCell ref="A14:G14"/>
    <mergeCell ref="H14:Y14"/>
    <mergeCell ref="A15:G15"/>
    <mergeCell ref="H15:Y15"/>
    <mergeCell ref="A16:G16"/>
    <mergeCell ref="H16:Y16"/>
    <mergeCell ref="A10:G10"/>
    <mergeCell ref="H10:Y10"/>
    <mergeCell ref="A11:G11"/>
    <mergeCell ref="H11:Y11"/>
    <mergeCell ref="A12:G12"/>
    <mergeCell ref="H12:Y12"/>
    <mergeCell ref="A7:G7"/>
    <mergeCell ref="H7:Y7"/>
    <mergeCell ref="A8:G8"/>
    <mergeCell ref="H8:Y8"/>
    <mergeCell ref="A9:G9"/>
    <mergeCell ref="H9:Y9"/>
    <mergeCell ref="A4:G4"/>
    <mergeCell ref="H4:Y4"/>
    <mergeCell ref="A5:G5"/>
    <mergeCell ref="H5:Y5"/>
    <mergeCell ref="A6:G6"/>
    <mergeCell ref="H6:Y6"/>
    <mergeCell ref="A1:Y1"/>
    <mergeCell ref="A2:G2"/>
    <mergeCell ref="H2:Y2"/>
    <mergeCell ref="A3:G3"/>
    <mergeCell ref="H3:Y3"/>
  </mergeCells>
  <pageMargins left="0.7" right="0.7" top="0.75" bottom="0.75" header="0.3" footer="0.3"/>
  <pageSetup scale="7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5cb8024-fdec-4dc3-a377-1ce71806776d" xsi:nil="true"/>
    <lcf76f155ced4ddcb4097134ff3c332f xmlns="a779410a-3ec3-4359-a9eb-7229cff31aee">
      <Terms xmlns="http://schemas.microsoft.com/office/infopath/2007/PartnerControls"/>
    </lcf76f155ced4ddcb4097134ff3c332f>
    <SharedWithUsers xmlns="d6825860-a7c1-4a30-8d9c-3a91dc167c07">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2472C39ACF0814CB9E0A9E3635775F4" ma:contentTypeVersion="40" ma:contentTypeDescription="Create a new document." ma:contentTypeScope="" ma:versionID="c9ca5a784b709efbe39f11773e4373fb">
  <xsd:schema xmlns:xsd="http://www.w3.org/2001/XMLSchema" xmlns:xs="http://www.w3.org/2001/XMLSchema" xmlns:p="http://schemas.microsoft.com/office/2006/metadata/properties" xmlns:ns2="3dcaca0e-9f8e-4b79-8c93-58226a28fa84" xmlns:ns3="a779410a-3ec3-4359-a9eb-7229cff31aee" xmlns:ns4="d6825860-a7c1-4a30-8d9c-3a91dc167c07" xmlns:ns5="05cb8024-fdec-4dc3-a377-1ce71806776d" targetNamespace="http://schemas.microsoft.com/office/2006/metadata/properties" ma:root="true" ma:fieldsID="9520a8aa7e6d9cc0edd4dd9be12833d9" ns2:_="" ns3:_="" ns4:_="" ns5:_="">
    <xsd:import namespace="3dcaca0e-9f8e-4b79-8c93-58226a28fa84"/>
    <xsd:import namespace="a779410a-3ec3-4359-a9eb-7229cff31aee"/>
    <xsd:import namespace="d6825860-a7c1-4a30-8d9c-3a91dc167c07"/>
    <xsd:import namespace="05cb8024-fdec-4dc3-a377-1ce7180677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3:lcf76f155ced4ddcb4097134ff3c332f" minOccurs="0"/>
                <xsd:element ref="ns4:SharedWithUsers" minOccurs="0"/>
                <xsd:element ref="ns4:SharedWithDetails" minOccurs="0"/>
                <xsd:element ref="ns2:MediaServiceObjectDetectorVersions" minOccurs="0"/>
                <xsd:element ref="ns2:MediaServiceSearchProperties"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caca0e-9f8e-4b79-8c93-58226a28fa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79410a-3ec3-4359-a9eb-7229cff31aee" elementFormDefault="qualified">
    <xsd:import namespace="http://schemas.microsoft.com/office/2006/documentManagement/types"/>
    <xsd:import namespace="http://schemas.microsoft.com/office/infopath/2007/PartnerControls"/>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8905d74-d079-4648-a420-92000498eef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6825860-a7c1-4a30-8d9c-3a91dc167c0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5cb8024-fdec-4dc3-a377-1ce71806776d"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f25c30b-926f-4fe9-8ebd-f62262d89207}" ma:internalName="TaxCatchAll" ma:showField="CatchAllData" ma:web="05cb8024-fdec-4dc3-a377-1ce7180677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D7309B-78C2-489B-B3CE-FBDFDFAFA672}">
  <ds:schemaRefs>
    <ds:schemaRef ds:uri="http://purl.org/dc/elements/1.1/"/>
    <ds:schemaRef ds:uri="http://schemas.microsoft.com/office/2006/metadata/properties"/>
    <ds:schemaRef ds:uri="3dcaca0e-9f8e-4b79-8c93-58226a28fa84"/>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 ds:uri="d6825860-a7c1-4a30-8d9c-3a91dc167c07"/>
    <ds:schemaRef ds:uri="05cb8024-fdec-4dc3-a377-1ce71806776d"/>
    <ds:schemaRef ds:uri="a779410a-3ec3-4359-a9eb-7229cff31aee"/>
  </ds:schemaRefs>
</ds:datastoreItem>
</file>

<file path=customXml/itemProps2.xml><?xml version="1.0" encoding="utf-8"?>
<ds:datastoreItem xmlns:ds="http://schemas.openxmlformats.org/officeDocument/2006/customXml" ds:itemID="{199E49E2-7E39-430F-81EA-B4CBBFAA4149}">
  <ds:schemaRefs>
    <ds:schemaRef ds:uri="http://schemas.microsoft.com/sharepoint/v3/contenttype/forms"/>
  </ds:schemaRefs>
</ds:datastoreItem>
</file>

<file path=customXml/itemProps3.xml><?xml version="1.0" encoding="utf-8"?>
<ds:datastoreItem xmlns:ds="http://schemas.openxmlformats.org/officeDocument/2006/customXml" ds:itemID="{BE38F9E9-326E-4A67-9DA8-474A8DB69C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caca0e-9f8e-4b79-8c93-58226a28fa84"/>
    <ds:schemaRef ds:uri="a779410a-3ec3-4359-a9eb-7229cff31aee"/>
    <ds:schemaRef ds:uri="d6825860-a7c1-4a30-8d9c-3a91dc167c07"/>
    <ds:schemaRef ds:uri="05cb8024-fdec-4dc3-a377-1ce718067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vt:i4>
      </vt:variant>
    </vt:vector>
  </HeadingPairs>
  <TitlesOfParts>
    <vt:vector size="16" baseType="lpstr">
      <vt:lpstr>Admin</vt:lpstr>
      <vt:lpstr>Registrar</vt:lpstr>
      <vt:lpstr>Teachers</vt:lpstr>
      <vt:lpstr>Sheet1</vt:lpstr>
      <vt:lpstr>Admin!month</vt:lpstr>
      <vt:lpstr>Registrar!month</vt:lpstr>
      <vt:lpstr>Teachers!month</vt:lpstr>
      <vt:lpstr>Admin!Print_Area</vt:lpstr>
      <vt:lpstr>Registrar!Print_Area</vt:lpstr>
      <vt:lpstr>Teachers!Print_Area</vt:lpstr>
      <vt:lpstr>Admin!startday</vt:lpstr>
      <vt:lpstr>Registrar!startday</vt:lpstr>
      <vt:lpstr>Teachers!startday</vt:lpstr>
      <vt:lpstr>Admin!year</vt:lpstr>
      <vt:lpstr>Registrar!year</vt:lpstr>
      <vt:lpstr>Teachers!year</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School Calendar Template</dc:title>
  <dc:creator>Vertex42 LLC</dc:creator>
  <cp:lastModifiedBy>Mark Tolley</cp:lastModifiedBy>
  <cp:lastPrinted>2025-10-14T19:15:35Z</cp:lastPrinted>
  <dcterms:created xsi:type="dcterms:W3CDTF">2004-08-16T18:44:14Z</dcterms:created>
  <dcterms:modified xsi:type="dcterms:W3CDTF">2025-10-14T20:08:45Z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0x01010042472C39ACF0814CB9E0A9E3635775F4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GUID">
    <vt:lpwstr>70a2e03a-cbbf-4164-8e09-a5b9720508ee</vt:lpwstr>
  </property>
</Properties>
</file>